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7_Julio\INFORMACIONES_DEL_MERCADO\1. SERVICIO DE TELEFONIA FIJA\"/>
    </mc:Choice>
  </mc:AlternateContent>
  <bookViews>
    <workbookView xWindow="45" yWindow="5190" windowWidth="18600" windowHeight="5910" tabRatio="853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O28" i="9" l="1"/>
  <c r="D158" i="9" l="1"/>
  <c r="D157" i="9" l="1"/>
  <c r="F50" i="9" l="1"/>
  <c r="D50" i="9"/>
  <c r="F47" i="9"/>
  <c r="D47" i="9"/>
  <c r="D49" i="9"/>
  <c r="F48" i="9" l="1"/>
  <c r="D48" i="9"/>
  <c r="F88" i="9" l="1"/>
  <c r="E88" i="9"/>
  <c r="F45" i="9" l="1"/>
  <c r="D45" i="9"/>
  <c r="C104" i="9" l="1"/>
  <c r="C108" i="9"/>
  <c r="C109" i="9" l="1"/>
  <c r="F46" i="9" l="1"/>
  <c r="D46" i="9"/>
  <c r="G64" i="9" l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 l="1"/>
  <c r="C105" i="9"/>
  <c r="C107" i="9"/>
  <c r="D135" i="9" l="1"/>
  <c r="D134" i="9" l="1"/>
  <c r="D133" i="9" l="1"/>
  <c r="D88" i="9" l="1"/>
  <c r="C88" i="9"/>
  <c r="D127" i="9" l="1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 l="1"/>
  <c r="D109" i="9" s="1"/>
  <c r="D105" i="9" l="1"/>
  <c r="D108" i="9"/>
  <c r="D107" i="9"/>
  <c r="D106" i="9"/>
  <c r="D104" i="9"/>
  <c r="D110" i="9" l="1"/>
</calcChain>
</file>

<file path=xl/sharedStrings.xml><?xml version="1.0" encoding="utf-8"?>
<sst xmlns="http://schemas.openxmlformats.org/spreadsheetml/2006/main" count="131" uniqueCount="81">
  <si>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</si>
  <si>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</si>
  <si>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</si>
  <si>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</si>
  <si>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</si>
  <si>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</si>
  <si>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</si>
  <si>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</si>
  <si>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</si>
  <si>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</si>
  <si>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</si>
  <si>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</si>
  <si>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</si>
  <si>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</si>
  <si>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</si>
  <si>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</si>
  <si>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</si>
  <si>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</si>
  <si>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</si>
  <si>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</si>
  <si>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</si>
  <si>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</si>
  <si>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</si>
  <si>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</si>
  <si>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</si>
  <si>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</si>
  <si>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</si>
  <si>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</si>
  <si>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</si>
  <si>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</si>
  <si>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</si>
  <si>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</si>
  <si>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</si>
  <si>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</si>
  <si>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</si>
  <si>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</si>
  <si>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</si>
  <si>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</si>
  <si>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</si>
  <si>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</si>
  <si>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</si>
  <si>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</si>
  <si>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</si>
  <si>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</si>
  <si>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</si>
  <si>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</si>
  <si>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</si>
  <si>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</si>
  <si>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</si>
  <si>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</si>
  <si>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</si>
  <si>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</si>
  <si>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</si>
  <si>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</si>
  <si>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</si>
  <si>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</si>
  <si>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</si>
  <si>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</si>
  <si>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</si>
  <si>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</si>
  <si>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</si>
  <si>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</si>
  <si>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</si>
  <si>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</si>
  <si>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</si>
  <si>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</si>
  <si>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 xml:space="preserve">              Lineas por tipo de acceso (convencional e inalámbrico) y Provincia</t>
  </si>
  <si>
    <t>* Para el mes de abril la empresa ECUADORTELECOM S.A. no discrimina sus abonados por tecnología alámbrica e inalámbrica.</t>
  </si>
  <si>
    <t xml:space="preserve">   Servicios Telefonía FIja</t>
  </si>
  <si>
    <t xml:space="preserve">     Líneas de Servicio por Operadora</t>
  </si>
  <si>
    <t>*Para la Participación del Mercado no se toman en cuenta las líneas de servicio</t>
  </si>
  <si>
    <t>TOTAL LÍNEAS DE SERVICIO</t>
  </si>
  <si>
    <t>*ECUADORTELECOM ni LINKOTEL no presenta líneas de servicio para el mes de julio de 2015</t>
  </si>
  <si>
    <t>Fecha de publicación: 15 de Agosto de 2015</t>
  </si>
  <si>
    <t xml:space="preserve">     Fecha de publicación: 15 de Agosto de 2015</t>
  </si>
  <si>
    <t>Datos julio 2015</t>
  </si>
  <si>
    <t>Datos Julio 2015</t>
  </si>
  <si>
    <t>Abonados por Tipo de acceso (convencional e inalámbrico) y Provincia a julio 2015</t>
  </si>
  <si>
    <t>Líneas de Abonados y TTUP por operadora a julio 2015</t>
  </si>
  <si>
    <t>Fecha de publicación: 15 de agosto de 2015</t>
  </si>
  <si>
    <t>Participación de Mercado a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</si>
</sst>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52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vertical="center" wrapText="1"/>
    </xf>
    <xf numFmtId="165" fontId="5" fillId="2" borderId="0" xfId="12" applyNumberFormat="1" applyFont="1" applyFill="1" applyBorder="1" applyAlignment="1">
      <alignment horizontal="right"/>
    </xf>
    <xf numFmtId="165" fontId="5" fillId="2" borderId="30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7" fontId="5" fillId="2" borderId="30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0" xfId="0" applyNumberFormat="1" applyFont="1" applyFill="1" applyBorder="1"/>
    <xf numFmtId="0" fontId="19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/>
    <xf numFmtId="0" fontId="22" fillId="5" borderId="0" xfId="0" applyFont="1" applyFill="1"/>
    <xf numFmtId="165" fontId="5" fillId="2" borderId="17" xfId="12" applyNumberFormat="1" applyFont="1" applyFill="1" applyBorder="1" applyAlignment="1">
      <alignment horizontal="right"/>
    </xf>
    <xf numFmtId="0" fontId="16" fillId="6" borderId="24" xfId="0" applyFont="1" applyFill="1" applyBorder="1" applyAlignment="1">
      <alignment vertical="center" wrapText="1"/>
    </xf>
    <xf numFmtId="165" fontId="4" fillId="2" borderId="31" xfId="12" applyNumberFormat="1" applyFont="1" applyFill="1" applyBorder="1" applyAlignment="1">
      <alignment horizontal="right"/>
    </xf>
    <xf numFmtId="165" fontId="4" fillId="2" borderId="32" xfId="12" applyNumberFormat="1" applyFont="1" applyFill="1" applyBorder="1" applyAlignment="1"/>
    <xf numFmtId="9" fontId="4" fillId="4" borderId="33" xfId="1" applyFont="1" applyFill="1" applyBorder="1"/>
    <xf numFmtId="165" fontId="5" fillId="2" borderId="12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0" fontId="17" fillId="4" borderId="14" xfId="1" applyNumberFormat="1" applyFont="1" applyFill="1" applyBorder="1"/>
    <xf numFmtId="165" fontId="5" fillId="2" borderId="15" xfId="12" applyNumberFormat="1" applyFont="1" applyFill="1" applyBorder="1" applyAlignment="1"/>
    <xf numFmtId="165" fontId="5" fillId="2" borderId="16" xfId="12" applyNumberFormat="1" applyFont="1" applyFill="1" applyBorder="1" applyAlignment="1"/>
    <xf numFmtId="165" fontId="5" fillId="2" borderId="17" xfId="12" applyNumberFormat="1" applyFont="1" applyFill="1" applyBorder="1" applyAlignment="1"/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165" fontId="5" fillId="2" borderId="34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165" fontId="5" fillId="2" borderId="35" xfId="12" applyNumberFormat="1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 vertical="center" wrapText="1"/>
    </xf>
    <xf numFmtId="165" fontId="5" fillId="2" borderId="36" xfId="12" applyNumberFormat="1" applyFont="1" applyFill="1" applyBorder="1" applyAlignment="1">
      <alignment horizontal="center"/>
    </xf>
    <xf numFmtId="165" fontId="5" fillId="2" borderId="3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7" fontId="5" fillId="2" borderId="17" xfId="12" applyNumberFormat="1" applyFont="1" applyFill="1" applyBorder="1" applyAlignment="1">
      <alignment horizontal="right"/>
    </xf>
    <xf numFmtId="165" fontId="0" fillId="3" borderId="0" xfId="0" applyNumberFormat="1" applyFill="1"/>
    <xf numFmtId="0" fontId="16" fillId="6" borderId="18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vertical="center" wrapText="1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6" fillId="3" borderId="0" xfId="0" applyFont="1" applyFill="1" applyBorder="1" applyAlignment="1">
      <alignment vertical="center" wrapText="1"/>
    </xf>
    <xf numFmtId="165" fontId="5" fillId="3" borderId="0" xfId="12" applyNumberFormat="1" applyFont="1" applyFill="1" applyBorder="1" applyAlignment="1"/>
    <xf numFmtId="3" fontId="23" fillId="4" borderId="0" xfId="0" applyNumberFormat="1" applyFont="1" applyFill="1" applyBorder="1"/>
    <xf numFmtId="165" fontId="4" fillId="2" borderId="28" xfId="12" applyNumberFormat="1" applyFont="1" applyFill="1" applyBorder="1" applyAlignment="1">
      <alignment horizontal="center" vertical="center"/>
    </xf>
    <xf numFmtId="165" fontId="4" fillId="2" borderId="7" xfId="12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165" fontId="5" fillId="2" borderId="9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2" xfId="12" quotePrefix="1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17" fillId="2" borderId="30" xfId="12" applyNumberFormat="1" applyFont="1" applyFill="1" applyBorder="1" applyAlignment="1">
      <alignment horizontal="left" wrapText="1"/>
    </xf>
    <xf numFmtId="165" fontId="17" fillId="2" borderId="0" xfId="12" applyNumberFormat="1" applyFont="1" applyFill="1" applyBorder="1" applyAlignment="1">
      <alignment horizontal="left" wrapText="1"/>
    </xf>
    <xf numFmtId="165" fontId="5" fillId="2" borderId="22" xfId="12" quotePrefix="1" applyNumberFormat="1" applyFont="1" applyFill="1" applyBorder="1" applyAlignment="1">
      <alignment horizontal="center"/>
    </xf>
    <xf numFmtId="165" fontId="5" fillId="2" borderId="21" xfId="12" quotePrefix="1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 vertical="center"/>
    </xf>
    <xf numFmtId="165" fontId="5" fillId="2" borderId="14" xfId="12" applyNumberFormat="1" applyFont="1" applyFill="1" applyBorder="1" applyAlignment="1">
      <alignment horizontal="center" vertical="center"/>
    </xf>
    <xf numFmtId="17" fontId="16" fillId="6" borderId="7" xfId="0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Border="1" applyAlignment="1">
      <alignment horizontal="left"/>
    </xf>
    <xf numFmtId="165" fontId="5" fillId="2" borderId="3" xfId="12" applyNumberFormat="1" applyFont="1" applyFill="1" applyBorder="1" applyAlignment="1">
      <alignment horizontal="center" vertical="center"/>
    </xf>
    <xf numFmtId="165" fontId="5" fillId="2" borderId="9" xfId="12" applyNumberFormat="1" applyFont="1" applyFill="1" applyBorder="1" applyAlignment="1">
      <alignment horizontal="center" vertical="center"/>
    </xf>
    <xf numFmtId="165" fontId="5" fillId="2" borderId="11" xfId="12" applyNumberFormat="1" applyFont="1" applyFill="1" applyBorder="1" applyAlignment="1">
      <alignment horizontal="center" vertical="center"/>
    </xf>
    <xf numFmtId="165" fontId="5" fillId="2" borderId="13" xfId="12" applyNumberFormat="1" applyFont="1" applyFill="1" applyBorder="1" applyAlignment="1">
      <alignment horizontal="center" vertic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_ * #,##0_ ;_ * \-#,##0_ ;_ * "-"??_ ;_ @_ </c:formatCode>
                <c:ptCount val="6"/>
                <c:pt idx="0">
                  <c:v>2126481</c:v>
                </c:pt>
                <c:pt idx="1">
                  <c:v>152808</c:v>
                </c:pt>
                <c:pt idx="2">
                  <c:v>107813</c:v>
                </c:pt>
                <c:pt idx="3">
                  <c:v>77244</c:v>
                </c:pt>
                <c:pt idx="4">
                  <c:v>6684</c:v>
                </c:pt>
                <c:pt idx="5">
                  <c:v>6128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_ * #,##0_ ;_ * \-#,##0_ ;_ * "-"??_ ;_ @_ </c:formatCode>
                <c:ptCount val="6"/>
                <c:pt idx="0">
                  <c:v>9503</c:v>
                </c:pt>
                <c:pt idx="1">
                  <c:v>612</c:v>
                </c:pt>
                <c:pt idx="2">
                  <c:v>4653</c:v>
                </c:pt>
                <c:pt idx="3">
                  <c:v>3897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46064"/>
        <c:axId val="328346624"/>
      </c:barChart>
      <c:catAx>
        <c:axId val="32834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346624"/>
        <c:crosses val="autoZero"/>
        <c:auto val="1"/>
        <c:lblAlgn val="ctr"/>
        <c:lblOffset val="100"/>
        <c:noMultiLvlLbl val="0"/>
      </c:catAx>
      <c:valAx>
        <c:axId val="328346624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28346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153133</c:v>
                </c:pt>
                <c:pt idx="1">
                  <c:v>16054</c:v>
                </c:pt>
                <c:pt idx="2">
                  <c:v>24413</c:v>
                </c:pt>
                <c:pt idx="3">
                  <c:v>21383</c:v>
                </c:pt>
                <c:pt idx="4">
                  <c:v>56245</c:v>
                </c:pt>
                <c:pt idx="5">
                  <c:v>44158</c:v>
                </c:pt>
                <c:pt idx="6">
                  <c:v>78584</c:v>
                </c:pt>
                <c:pt idx="7">
                  <c:v>39202</c:v>
                </c:pt>
                <c:pt idx="8">
                  <c:v>5125</c:v>
                </c:pt>
                <c:pt idx="9">
                  <c:v>600702</c:v>
                </c:pt>
                <c:pt idx="10">
                  <c:v>63712</c:v>
                </c:pt>
                <c:pt idx="11">
                  <c:v>55848</c:v>
                </c:pt>
                <c:pt idx="12">
                  <c:v>45210</c:v>
                </c:pt>
                <c:pt idx="13">
                  <c:v>103623</c:v>
                </c:pt>
                <c:pt idx="14">
                  <c:v>14513</c:v>
                </c:pt>
                <c:pt idx="15">
                  <c:v>10593</c:v>
                </c:pt>
                <c:pt idx="16">
                  <c:v>10546</c:v>
                </c:pt>
                <c:pt idx="17">
                  <c:v>12695</c:v>
                </c:pt>
                <c:pt idx="18">
                  <c:v>818165</c:v>
                </c:pt>
                <c:pt idx="19">
                  <c:v>27926</c:v>
                </c:pt>
                <c:pt idx="20">
                  <c:v>55479</c:v>
                </c:pt>
                <c:pt idx="21">
                  <c:v>15895</c:v>
                </c:pt>
                <c:pt idx="22">
                  <c:v>86466</c:v>
                </c:pt>
                <c:pt idx="23">
                  <c:v>7725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25617</c:v>
                </c:pt>
                <c:pt idx="1">
                  <c:v>5025</c:v>
                </c:pt>
                <c:pt idx="2">
                  <c:v>5711</c:v>
                </c:pt>
                <c:pt idx="3">
                  <c:v>3057</c:v>
                </c:pt>
                <c:pt idx="4">
                  <c:v>5743</c:v>
                </c:pt>
                <c:pt idx="5">
                  <c:v>2024</c:v>
                </c:pt>
                <c:pt idx="6">
                  <c:v>2716</c:v>
                </c:pt>
                <c:pt idx="7">
                  <c:v>3765</c:v>
                </c:pt>
                <c:pt idx="8">
                  <c:v>2886</c:v>
                </c:pt>
                <c:pt idx="9">
                  <c:v>2191</c:v>
                </c:pt>
                <c:pt idx="10">
                  <c:v>4363</c:v>
                </c:pt>
                <c:pt idx="11">
                  <c:v>10167</c:v>
                </c:pt>
                <c:pt idx="12">
                  <c:v>643</c:v>
                </c:pt>
                <c:pt idx="13">
                  <c:v>5998</c:v>
                </c:pt>
                <c:pt idx="14">
                  <c:v>5965</c:v>
                </c:pt>
                <c:pt idx="15">
                  <c:v>1707</c:v>
                </c:pt>
                <c:pt idx="16">
                  <c:v>1642</c:v>
                </c:pt>
                <c:pt idx="17">
                  <c:v>1513</c:v>
                </c:pt>
                <c:pt idx="18">
                  <c:v>3841</c:v>
                </c:pt>
                <c:pt idx="19">
                  <c:v>705</c:v>
                </c:pt>
                <c:pt idx="20">
                  <c:v>3941</c:v>
                </c:pt>
                <c:pt idx="21">
                  <c:v>1876</c:v>
                </c:pt>
                <c:pt idx="22">
                  <c:v>3175</c:v>
                </c:pt>
                <c:pt idx="23">
                  <c:v>5492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613</c:v>
                </c:pt>
                <c:pt idx="1">
                  <c:v>172</c:v>
                </c:pt>
                <c:pt idx="2">
                  <c:v>8</c:v>
                </c:pt>
                <c:pt idx="3">
                  <c:v>200</c:v>
                </c:pt>
                <c:pt idx="4">
                  <c:v>478</c:v>
                </c:pt>
                <c:pt idx="5">
                  <c:v>234</c:v>
                </c:pt>
                <c:pt idx="6">
                  <c:v>165</c:v>
                </c:pt>
                <c:pt idx="7">
                  <c:v>288</c:v>
                </c:pt>
                <c:pt idx="8">
                  <c:v>0</c:v>
                </c:pt>
                <c:pt idx="9">
                  <c:v>3202</c:v>
                </c:pt>
                <c:pt idx="10">
                  <c:v>867</c:v>
                </c:pt>
                <c:pt idx="11">
                  <c:v>75</c:v>
                </c:pt>
                <c:pt idx="12">
                  <c:v>17</c:v>
                </c:pt>
                <c:pt idx="13">
                  <c:v>113</c:v>
                </c:pt>
                <c:pt idx="14">
                  <c:v>60</c:v>
                </c:pt>
                <c:pt idx="15">
                  <c:v>120</c:v>
                </c:pt>
                <c:pt idx="16">
                  <c:v>56</c:v>
                </c:pt>
                <c:pt idx="17">
                  <c:v>78</c:v>
                </c:pt>
                <c:pt idx="18">
                  <c:v>9862</c:v>
                </c:pt>
                <c:pt idx="19">
                  <c:v>23</c:v>
                </c:pt>
                <c:pt idx="20">
                  <c:v>297</c:v>
                </c:pt>
                <c:pt idx="21">
                  <c:v>126</c:v>
                </c:pt>
                <c:pt idx="22">
                  <c:v>1026</c:v>
                </c:pt>
                <c:pt idx="2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8627808"/>
        <c:axId val="2186300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'REGISTRO DE INFRAESTRUCTURA'!#REF!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rgbClr val="E1860D"/>
                  </a:solidFill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:spPr>
                <c:invertIfNegative val="0"/>
                <c:dPt>
                  <c:idx val="13"/>
                  <c:invertIfNegative val="0"/>
                  <c:bubble3D val="0"/>
                  <c:spPr>
                    <a:solidFill>
                      <a:srgbClr val="E1860D"/>
                    </a:solidFill>
                    <a:ln>
                      <a:solidFill>
                        <a:schemeClr val="bg1">
                          <a:alpha val="30000"/>
                        </a:schemeClr>
                      </a:solidFill>
                    </a:ln>
                    <a:effectLst>
                      <a:outerShdw blurRad="50800" dist="50800" dir="5400000" algn="ctr" rotWithShape="0">
                        <a:srgbClr val="000000"/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endParaRPr lang="es-EC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[1]Hoja1!$A$2:$A$25</c15:sqref>
                        </c15:formulaRef>
                      </c:ext>
                    </c:extLst>
                    <c:strCache>
                      <c:ptCount val="24"/>
                      <c:pt idx="0">
                        <c:v>AZUAY</c:v>
                      </c:pt>
                      <c:pt idx="1">
                        <c:v>BOLIVAR</c:v>
                      </c:pt>
                      <c:pt idx="2">
                        <c:v>CAÑAR</c:v>
                      </c:pt>
                      <c:pt idx="3">
                        <c:v>CARCHI</c:v>
                      </c:pt>
                      <c:pt idx="4">
                        <c:v>CHIMBORAZO</c:v>
                      </c:pt>
                      <c:pt idx="5">
                        <c:v>COTOPAXI</c:v>
                      </c:pt>
                      <c:pt idx="6">
                        <c:v>EL ORO</c:v>
                      </c:pt>
                      <c:pt idx="7">
                        <c:v>ESMERALDAS</c:v>
                      </c:pt>
                      <c:pt idx="8">
                        <c:v>GALÁPAGOS</c:v>
                      </c:pt>
                      <c:pt idx="9">
                        <c:v>GUAYAS</c:v>
                      </c:pt>
                      <c:pt idx="10">
                        <c:v>IMBABURA</c:v>
                      </c:pt>
                      <c:pt idx="11">
                        <c:v>LOJA</c:v>
                      </c:pt>
                      <c:pt idx="12">
                        <c:v>LOS RÍOS</c:v>
                      </c:pt>
                      <c:pt idx="13">
                        <c:v>MANABÍ</c:v>
                      </c:pt>
                      <c:pt idx="14">
                        <c:v>MORONA SANTIAGO</c:v>
                      </c:pt>
                      <c:pt idx="15">
                        <c:v>NAPO</c:v>
                      </c:pt>
                      <c:pt idx="16">
                        <c:v>ORELLANA</c:v>
                      </c:pt>
                      <c:pt idx="17">
                        <c:v>PASTAZA</c:v>
                      </c:pt>
                      <c:pt idx="18">
                        <c:v>PICHINCHA</c:v>
                      </c:pt>
                      <c:pt idx="19">
                        <c:v>SANTA ELENA</c:v>
                      </c:pt>
                      <c:pt idx="20">
                        <c:v>SANTO DOMINGO</c:v>
                      </c:pt>
                      <c:pt idx="21">
                        <c:v>SUCUMBIOS</c:v>
                      </c:pt>
                      <c:pt idx="22">
                        <c:v>TUNGURAHUA</c:v>
                      </c:pt>
                      <c:pt idx="23">
                        <c:v>ZAMORA CHINCHIPE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'REGISTRO DE INFRAESTRUCTURA'!#REF!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78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35</c:v>
                </c:pt>
                <c:pt idx="7">
                  <c:v>12</c:v>
                </c:pt>
                <c:pt idx="8">
                  <c:v>2</c:v>
                </c:pt>
                <c:pt idx="9">
                  <c:v>7</c:v>
                </c:pt>
                <c:pt idx="10">
                  <c:v>68</c:v>
                </c:pt>
                <c:pt idx="11">
                  <c:v>127</c:v>
                </c:pt>
                <c:pt idx="12">
                  <c:v>11</c:v>
                </c:pt>
                <c:pt idx="13">
                  <c:v>66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69</c:v>
                </c:pt>
                <c:pt idx="18">
                  <c:v>12</c:v>
                </c:pt>
                <c:pt idx="19">
                  <c:v>4</c:v>
                </c:pt>
                <c:pt idx="20">
                  <c:v>4</c:v>
                </c:pt>
                <c:pt idx="21">
                  <c:v>42</c:v>
                </c:pt>
                <c:pt idx="22">
                  <c:v>7</c:v>
                </c:pt>
                <c:pt idx="23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19968"/>
        <c:axId val="218621648"/>
      </c:lineChart>
      <c:catAx>
        <c:axId val="21862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630048"/>
        <c:crosses val="autoZero"/>
        <c:auto val="1"/>
        <c:lblAlgn val="ctr"/>
        <c:lblOffset val="100"/>
        <c:noMultiLvlLbl val="0"/>
      </c:catAx>
      <c:valAx>
        <c:axId val="21863004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18627808"/>
        <c:crosses val="autoZero"/>
        <c:crossBetween val="between"/>
      </c:valAx>
      <c:valAx>
        <c:axId val="218621648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18619968"/>
        <c:crosses val="max"/>
        <c:crossBetween val="between"/>
        <c:majorUnit val="1000"/>
        <c:minorUnit val="10"/>
      </c:valAx>
      <c:catAx>
        <c:axId val="2186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6216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JULIO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85,65%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4,49%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2135984</c:v>
                </c:pt>
                <c:pt idx="1">
                  <c:v>153420</c:v>
                </c:pt>
                <c:pt idx="2">
                  <c:v>6422</c:v>
                </c:pt>
                <c:pt idx="3">
                  <c:v>81141</c:v>
                </c:pt>
                <c:pt idx="4">
                  <c:v>112466</c:v>
                </c:pt>
                <c:pt idx="5">
                  <c:v>6684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0.85572270851085908</c:v>
                </c:pt>
                <c:pt idx="1">
                  <c:v>6.1463465053921751E-2</c:v>
                </c:pt>
                <c:pt idx="2">
                  <c:v>2.572796066851033E-3</c:v>
                </c:pt>
                <c:pt idx="3">
                  <c:v>3.2506889701083723E-2</c:v>
                </c:pt>
                <c:pt idx="4">
                  <c:v>4.5056381571857408E-2</c:v>
                </c:pt>
                <c:pt idx="5">
                  <c:v>2.6777590954270175E-3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42186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33888"/>
        <c:axId val="61110048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7.5654704170708049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27280"/>
        <c:axId val="61110608"/>
      </c:lineChart>
      <c:catAx>
        <c:axId val="22183388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61110048"/>
        <c:crosses val="autoZero"/>
        <c:auto val="1"/>
        <c:lblAlgn val="ctr"/>
        <c:lblOffset val="100"/>
        <c:noMultiLvlLbl val="0"/>
      </c:catAx>
      <c:valAx>
        <c:axId val="6111004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21833888"/>
        <c:crosses val="autoZero"/>
        <c:crossBetween val="between"/>
      </c:valAx>
      <c:valAx>
        <c:axId val="6111060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22927280"/>
        <c:crosses val="max"/>
        <c:crossBetween val="between"/>
        <c:majorUnit val="10"/>
        <c:minorUnit val="1"/>
      </c:valAx>
      <c:catAx>
        <c:axId val="22292728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6111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683559</xdr:colOff>
      <xdr:row>4</xdr:row>
      <xdr:rowOff>168089</xdr:rowOff>
    </xdr:from>
    <xdr:to>
      <xdr:col>16</xdr:col>
      <xdr:colOff>463849</xdr:colOff>
      <xdr:row>8</xdr:row>
      <xdr:rowOff>42396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6" y="930089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2267</xdr:colOff>
      <xdr:row>11</xdr:row>
      <xdr:rowOff>47624</xdr:rowOff>
    </xdr:from>
    <xdr:to>
      <xdr:col>31</xdr:col>
      <xdr:colOff>15874</xdr:colOff>
      <xdr:row>47</xdr:row>
      <xdr:rowOff>-1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693965</xdr:colOff>
      <xdr:row>5</xdr:row>
      <xdr:rowOff>95249</xdr:rowOff>
    </xdr:from>
    <xdr:to>
      <xdr:col>29</xdr:col>
      <xdr:colOff>474255</xdr:colOff>
      <xdr:row>7</xdr:row>
      <xdr:rowOff>248103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0286" y="1115785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20730</xdr:colOff>
      <xdr:row>11</xdr:row>
      <xdr:rowOff>23812</xdr:rowOff>
    </xdr:from>
    <xdr:to>
      <xdr:col>17</xdr:col>
      <xdr:colOff>11205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</xdr:row>
      <xdr:rowOff>134471</xdr:rowOff>
    </xdr:from>
    <xdr:to>
      <xdr:col>16</xdr:col>
      <xdr:colOff>542290</xdr:colOff>
      <xdr:row>8</xdr:row>
      <xdr:rowOff>8778</xdr:rowOff>
    </xdr:to>
    <xdr:pic>
      <xdr:nvPicPr>
        <xdr:cNvPr id="6" name="Imagen 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59" y="896471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666750</xdr:colOff>
      <xdr:row>4</xdr:row>
      <xdr:rowOff>190500</xdr:rowOff>
    </xdr:from>
    <xdr:to>
      <xdr:col>16</xdr:col>
      <xdr:colOff>447040</xdr:colOff>
      <xdr:row>8</xdr:row>
      <xdr:rowOff>60325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52500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437030</xdr:colOff>
      <xdr:row>2</xdr:row>
      <xdr:rowOff>33618</xdr:rowOff>
    </xdr:from>
    <xdr:to>
      <xdr:col>17</xdr:col>
      <xdr:colOff>217320</xdr:colOff>
      <xdr:row>5</xdr:row>
      <xdr:rowOff>98425</xdr:rowOff>
    </xdr:to>
    <xdr:pic>
      <xdr:nvPicPr>
        <xdr:cNvPr id="15" name="Imagen 1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414618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89646</xdr:colOff>
      <xdr:row>34</xdr:row>
      <xdr:rowOff>56030</xdr:rowOff>
    </xdr:from>
    <xdr:to>
      <xdr:col>6</xdr:col>
      <xdr:colOff>721584</xdr:colOff>
      <xdr:row>36</xdr:row>
      <xdr:rowOff>188072</xdr:rowOff>
    </xdr:to>
    <xdr:pic>
      <xdr:nvPicPr>
        <xdr:cNvPr id="16" name="Imagen 1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6745942"/>
          <a:ext cx="2290409" cy="513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649941</xdr:colOff>
      <xdr:row>55</xdr:row>
      <xdr:rowOff>201705</xdr:rowOff>
    </xdr:from>
    <xdr:to>
      <xdr:col>6</xdr:col>
      <xdr:colOff>862778</xdr:colOff>
      <xdr:row>57</xdr:row>
      <xdr:rowOff>183589</xdr:rowOff>
    </xdr:to>
    <xdr:pic>
      <xdr:nvPicPr>
        <xdr:cNvPr id="17" name="Imagen 1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4" y="10948146"/>
          <a:ext cx="1871308" cy="45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481853</xdr:colOff>
      <xdr:row>94</xdr:row>
      <xdr:rowOff>56029</xdr:rowOff>
    </xdr:from>
    <xdr:to>
      <xdr:col>3</xdr:col>
      <xdr:colOff>1035351</xdr:colOff>
      <xdr:row>95</xdr:row>
      <xdr:rowOff>188071</xdr:rowOff>
    </xdr:to>
    <xdr:pic>
      <xdr:nvPicPr>
        <xdr:cNvPr id="18" name="Imagen 17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29" y="18904323"/>
          <a:ext cx="1741321" cy="322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526677</xdr:colOff>
      <xdr:row>116</xdr:row>
      <xdr:rowOff>145677</xdr:rowOff>
    </xdr:from>
    <xdr:to>
      <xdr:col>3</xdr:col>
      <xdr:colOff>968116</xdr:colOff>
      <xdr:row>118</xdr:row>
      <xdr:rowOff>76013</xdr:rowOff>
    </xdr:to>
    <xdr:pic>
      <xdr:nvPicPr>
        <xdr:cNvPr id="19" name="Imagen 18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3" y="23375471"/>
          <a:ext cx="1629262" cy="3113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974912</xdr:colOff>
      <xdr:row>140</xdr:row>
      <xdr:rowOff>22412</xdr:rowOff>
    </xdr:from>
    <xdr:ext cx="2028266" cy="490632"/>
    <xdr:pic>
      <xdr:nvPicPr>
        <xdr:cNvPr id="7" name="Imagen 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883" y="27633706"/>
          <a:ext cx="2028266" cy="4906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topLeftCell="C10" zoomScale="85" zoomScaleNormal="85" workbookViewId="0">
      <selection activeCell="E9" sqref="E9:H9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06" t="s">
        <v>40</v>
      </c>
      <c r="F5" s="106"/>
      <c r="G5" s="106"/>
      <c r="H5" s="10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07" t="s">
        <v>78</v>
      </c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08" t="s">
        <v>79</v>
      </c>
      <c r="F9" s="108"/>
      <c r="G9" s="108"/>
      <c r="H9" s="10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topLeftCell="A13" zoomScale="70" zoomScaleNormal="70" workbookViewId="0">
      <selection activeCell="E6" sqref="E6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67"/>
      <c r="E4" s="67"/>
      <c r="F4" s="67"/>
      <c r="G4" s="67"/>
      <c r="H4" s="67"/>
      <c r="I4" s="67"/>
      <c r="J4" s="6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20.25" x14ac:dyDescent="0.3">
      <c r="D5" s="67"/>
      <c r="E5" s="65" t="s">
        <v>40</v>
      </c>
      <c r="F5" s="65"/>
      <c r="G5" s="65"/>
      <c r="H5" s="65"/>
      <c r="I5" s="67"/>
      <c r="J5" s="6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ht="20.25" x14ac:dyDescent="0.3">
      <c r="D6" s="67"/>
      <c r="E6" s="66" t="s">
        <v>77</v>
      </c>
      <c r="F6" s="66"/>
      <c r="G6" s="66"/>
      <c r="H6" s="66"/>
      <c r="I6" s="7"/>
      <c r="J6" s="6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ht="20.25" x14ac:dyDescent="0.3">
      <c r="D7" s="67"/>
      <c r="E7" s="68"/>
      <c r="F7" s="68"/>
      <c r="G7" s="68"/>
      <c r="H7" s="68"/>
      <c r="I7" s="67"/>
      <c r="J7" s="6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ht="20.25" x14ac:dyDescent="0.3">
      <c r="D8" s="67"/>
      <c r="E8" s="68"/>
      <c r="F8" s="68"/>
      <c r="G8" s="68"/>
      <c r="H8" s="68"/>
      <c r="I8" s="67"/>
      <c r="J8" s="6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ht="20.25" x14ac:dyDescent="0.3">
      <c r="D9" s="67"/>
      <c r="E9" s="66" t="s">
        <v>73</v>
      </c>
      <c r="F9" s="66"/>
      <c r="G9" s="66"/>
      <c r="H9" s="66"/>
      <c r="I9" s="67"/>
      <c r="J9" s="6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3" zoomScale="85" zoomScaleNormal="85" workbookViewId="0">
      <selection activeCell="E6" sqref="E6:I6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06" t="s">
        <v>40</v>
      </c>
      <c r="F5" s="106"/>
      <c r="G5" s="106"/>
      <c r="H5" s="10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07" t="s">
        <v>80</v>
      </c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08" t="s">
        <v>73</v>
      </c>
      <c r="F9" s="108"/>
      <c r="G9" s="108"/>
      <c r="H9" s="10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13" zoomScaleNormal="100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106" t="s">
        <v>40</v>
      </c>
      <c r="F5" s="106"/>
      <c r="G5" s="106"/>
      <c r="H5" s="106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107" t="s">
        <v>65</v>
      </c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108" t="s">
        <v>73</v>
      </c>
      <c r="F9" s="108"/>
      <c r="G9" s="108"/>
      <c r="H9" s="108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topLeftCell="B1" zoomScale="85" zoomScaleNormal="85" workbookViewId="0">
      <selection activeCell="D154" sqref="D154:E154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s="1" customFormat="1" x14ac:dyDescent="0.25">
      <c r="A2" s="9"/>
      <c r="B2" s="12"/>
      <c r="C2" s="12"/>
      <c r="D2" s="12"/>
      <c r="E2" s="12"/>
      <c r="F2" s="1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s="1" customFormat="1" ht="18" x14ac:dyDescent="0.25">
      <c r="A3" s="9"/>
      <c r="B3" s="12"/>
      <c r="C3" s="129" t="s">
        <v>51</v>
      </c>
      <c r="D3" s="129"/>
      <c r="E3" s="129"/>
      <c r="F3" s="129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18" s="1" customFormat="1" x14ac:dyDescent="0.25">
      <c r="A4" s="9"/>
      <c r="B4" s="12"/>
      <c r="C4" s="108" t="s">
        <v>50</v>
      </c>
      <c r="D4" s="130"/>
      <c r="E4" s="12"/>
      <c r="F4" s="1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s="1" customFormat="1" x14ac:dyDescent="0.25">
      <c r="A5" s="9"/>
      <c r="B5" s="12"/>
      <c r="C5" s="12"/>
      <c r="D5" s="131"/>
      <c r="E5" s="131"/>
      <c r="F5" s="131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8" s="1" customFormat="1" x14ac:dyDescent="0.25">
      <c r="A6" s="9"/>
      <c r="B6" s="12"/>
      <c r="C6" s="16"/>
      <c r="D6" s="12"/>
      <c r="E6" s="12"/>
      <c r="F6" s="1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8" s="1" customFormat="1" x14ac:dyDescent="0.25">
      <c r="A7" s="9"/>
      <c r="B7" s="12"/>
      <c r="C7" s="14" t="s">
        <v>75</v>
      </c>
      <c r="D7" s="12"/>
      <c r="E7" s="12"/>
      <c r="F7" s="1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s="1" customFormat="1" x14ac:dyDescent="0.25">
      <c r="A8" s="9"/>
      <c r="B8" s="12"/>
      <c r="C8" s="14" t="s">
        <v>73</v>
      </c>
      <c r="D8" s="19"/>
      <c r="E8" s="12"/>
      <c r="F8" s="1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18" s="1" customFormat="1" x14ac:dyDescent="0.25">
      <c r="A9" s="9"/>
      <c r="B9" s="12"/>
      <c r="C9" s="12"/>
      <c r="D9" s="12"/>
      <c r="E9" s="12"/>
      <c r="F9" s="1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8" s="1" customFormat="1" x14ac:dyDescent="0.25">
      <c r="A10" s="9"/>
      <c r="B10" s="12"/>
      <c r="C10" s="12"/>
      <c r="D10" s="12"/>
      <c r="E10" s="12"/>
      <c r="F10" s="1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</row>
    <row r="11" spans="1:18" s="1" customFormat="1" ht="16.5" thickBot="1" x14ac:dyDescent="0.3">
      <c r="A11" s="9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18" s="1" customFormat="1" ht="23.25" customHeight="1" thickBot="1" x14ac:dyDescent="0.3">
      <c r="A12" s="9"/>
      <c r="B12" s="17" t="s">
        <v>39</v>
      </c>
      <c r="C12" s="126" t="s">
        <v>42</v>
      </c>
      <c r="D12" s="127"/>
      <c r="E12" s="126" t="s">
        <v>43</v>
      </c>
      <c r="F12" s="127"/>
      <c r="G12" s="126" t="s">
        <v>44</v>
      </c>
      <c r="H12" s="127"/>
      <c r="I12" s="126" t="s">
        <v>45</v>
      </c>
      <c r="J12" s="127"/>
      <c r="K12" s="126" t="s">
        <v>2</v>
      </c>
      <c r="L12" s="127"/>
      <c r="M12" s="126" t="s">
        <v>35</v>
      </c>
      <c r="N12" s="127"/>
      <c r="O12" s="126" t="s">
        <v>46</v>
      </c>
      <c r="P12" s="127"/>
      <c r="Q12" s="126" t="s">
        <v>3</v>
      </c>
      <c r="R12" s="134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54">
        <v>2001</v>
      </c>
      <c r="C14" s="54">
        <v>1243059</v>
      </c>
      <c r="D14" s="54">
        <v>2683</v>
      </c>
      <c r="E14" s="54">
        <v>77717</v>
      </c>
      <c r="F14" s="54">
        <v>249</v>
      </c>
      <c r="G14" s="29">
        <v>0</v>
      </c>
      <c r="H14" s="29">
        <v>0</v>
      </c>
      <c r="I14" s="54">
        <v>0</v>
      </c>
      <c r="J14" s="29">
        <v>0</v>
      </c>
      <c r="K14" s="29">
        <v>0</v>
      </c>
      <c r="L14" s="55">
        <v>0</v>
      </c>
      <c r="M14" s="55">
        <v>0</v>
      </c>
      <c r="N14" s="29"/>
      <c r="O14" s="55">
        <v>0</v>
      </c>
      <c r="P14" s="55"/>
      <c r="Q14" s="55">
        <v>0</v>
      </c>
      <c r="R14" s="55">
        <v>0</v>
      </c>
    </row>
    <row r="15" spans="1:18" s="1" customFormat="1" x14ac:dyDescent="0.25">
      <c r="A15" s="9"/>
      <c r="B15" s="53">
        <f>+B14+1</f>
        <v>2002</v>
      </c>
      <c r="C15" s="53">
        <v>1325920</v>
      </c>
      <c r="D15" s="53">
        <v>4547</v>
      </c>
      <c r="E15" s="53">
        <v>85135</v>
      </c>
      <c r="F15" s="53">
        <v>456</v>
      </c>
      <c r="G15" s="30">
        <v>0</v>
      </c>
      <c r="H15" s="30">
        <v>0</v>
      </c>
      <c r="I15" s="53">
        <v>0</v>
      </c>
      <c r="J15" s="30">
        <v>0</v>
      </c>
      <c r="K15" s="30">
        <v>0</v>
      </c>
      <c r="L15" s="52">
        <v>0</v>
      </c>
      <c r="M15" s="52">
        <v>0</v>
      </c>
      <c r="N15" s="30">
        <v>0</v>
      </c>
      <c r="O15" s="52">
        <v>0</v>
      </c>
      <c r="P15" s="52"/>
      <c r="Q15" s="52">
        <v>0</v>
      </c>
      <c r="R15" s="52">
        <v>0</v>
      </c>
    </row>
    <row r="16" spans="1:18" s="1" customFormat="1" x14ac:dyDescent="0.25">
      <c r="A16" s="9"/>
      <c r="B16" s="53">
        <f t="shared" ref="B16:B21" si="0">+B15+1</f>
        <v>2003</v>
      </c>
      <c r="C16" s="53">
        <v>1437038</v>
      </c>
      <c r="D16" s="53">
        <v>7571</v>
      </c>
      <c r="E16" s="53">
        <v>93662</v>
      </c>
      <c r="F16" s="53">
        <v>484</v>
      </c>
      <c r="G16" s="30">
        <v>0</v>
      </c>
      <c r="H16" s="30">
        <v>0</v>
      </c>
      <c r="I16" s="53">
        <v>0</v>
      </c>
      <c r="J16" s="30">
        <v>0</v>
      </c>
      <c r="K16" s="30">
        <v>0</v>
      </c>
      <c r="L16" s="52">
        <v>0</v>
      </c>
      <c r="M16" s="52">
        <v>0</v>
      </c>
      <c r="N16" s="30">
        <v>0</v>
      </c>
      <c r="O16" s="52">
        <v>0</v>
      </c>
      <c r="P16" s="52"/>
      <c r="Q16" s="52">
        <v>0</v>
      </c>
      <c r="R16" s="52">
        <v>0</v>
      </c>
    </row>
    <row r="17" spans="1:18" s="1" customFormat="1" x14ac:dyDescent="0.25">
      <c r="A17" s="9"/>
      <c r="B17" s="53">
        <f t="shared" si="0"/>
        <v>2004</v>
      </c>
      <c r="C17" s="53">
        <v>1490549</v>
      </c>
      <c r="D17" s="53">
        <v>10698</v>
      </c>
      <c r="E17" s="53">
        <v>99771</v>
      </c>
      <c r="F17" s="53">
        <v>608</v>
      </c>
      <c r="G17" s="30">
        <v>0</v>
      </c>
      <c r="H17" s="30">
        <v>0</v>
      </c>
      <c r="I17" s="53">
        <v>0</v>
      </c>
      <c r="J17" s="30">
        <v>0</v>
      </c>
      <c r="K17" s="30">
        <v>0</v>
      </c>
      <c r="L17" s="52">
        <v>0</v>
      </c>
      <c r="M17" s="52">
        <v>0</v>
      </c>
      <c r="N17" s="30">
        <v>0</v>
      </c>
      <c r="O17" s="52">
        <v>335</v>
      </c>
      <c r="P17" s="52"/>
      <c r="Q17" s="52">
        <v>0</v>
      </c>
      <c r="R17" s="52">
        <v>0</v>
      </c>
    </row>
    <row r="18" spans="1:18" s="1" customFormat="1" x14ac:dyDescent="0.25">
      <c r="A18" s="9"/>
      <c r="B18" s="53">
        <f t="shared" si="0"/>
        <v>2005</v>
      </c>
      <c r="C18" s="53">
        <v>1574588</v>
      </c>
      <c r="D18" s="53">
        <v>12535</v>
      </c>
      <c r="E18" s="53">
        <v>103808</v>
      </c>
      <c r="F18" s="53">
        <v>557</v>
      </c>
      <c r="G18" s="30">
        <v>0</v>
      </c>
      <c r="H18" s="30">
        <v>0</v>
      </c>
      <c r="I18" s="53">
        <v>0</v>
      </c>
      <c r="J18" s="30">
        <v>0</v>
      </c>
      <c r="K18" s="30">
        <v>0</v>
      </c>
      <c r="L18" s="52">
        <v>0</v>
      </c>
      <c r="M18" s="52">
        <v>0</v>
      </c>
      <c r="N18" s="30">
        <v>0</v>
      </c>
      <c r="O18" s="52">
        <v>1172</v>
      </c>
      <c r="P18" s="52"/>
      <c r="Q18" s="52">
        <v>0</v>
      </c>
      <c r="R18" s="52">
        <v>0</v>
      </c>
    </row>
    <row r="19" spans="1:18" s="1" customFormat="1" x14ac:dyDescent="0.25">
      <c r="A19" s="9"/>
      <c r="B19" s="53">
        <f t="shared" si="0"/>
        <v>2006</v>
      </c>
      <c r="C19" s="53">
        <v>1639546</v>
      </c>
      <c r="D19" s="53">
        <v>12626</v>
      </c>
      <c r="E19" s="53">
        <v>104693</v>
      </c>
      <c r="F19" s="53">
        <v>554</v>
      </c>
      <c r="G19" s="30">
        <v>333</v>
      </c>
      <c r="H19" s="30">
        <v>4</v>
      </c>
      <c r="I19" s="53">
        <v>906</v>
      </c>
      <c r="J19" s="30">
        <v>106</v>
      </c>
      <c r="K19" s="30">
        <v>6755</v>
      </c>
      <c r="L19" s="52">
        <v>390</v>
      </c>
      <c r="M19" s="52">
        <v>0</v>
      </c>
      <c r="N19" s="30">
        <v>0</v>
      </c>
      <c r="O19" s="52">
        <v>2136</v>
      </c>
      <c r="P19" s="52"/>
      <c r="Q19" s="52">
        <v>0</v>
      </c>
      <c r="R19" s="52">
        <v>0</v>
      </c>
    </row>
    <row r="20" spans="1:18" s="1" customFormat="1" x14ac:dyDescent="0.25">
      <c r="A20" s="9"/>
      <c r="B20" s="53">
        <f>+B19+1</f>
        <v>2007</v>
      </c>
      <c r="C20" s="53">
        <v>1681395</v>
      </c>
      <c r="D20" s="53">
        <v>13160</v>
      </c>
      <c r="E20" s="53">
        <v>105845</v>
      </c>
      <c r="F20" s="53">
        <v>554</v>
      </c>
      <c r="G20" s="30">
        <v>634</v>
      </c>
      <c r="H20" s="30">
        <v>4</v>
      </c>
      <c r="I20" s="53">
        <v>644</v>
      </c>
      <c r="J20" s="30">
        <v>98</v>
      </c>
      <c r="K20" s="30">
        <v>12664</v>
      </c>
      <c r="L20" s="52">
        <v>1022</v>
      </c>
      <c r="M20" s="52">
        <v>0</v>
      </c>
      <c r="N20" s="30">
        <v>0</v>
      </c>
      <c r="O20" s="52">
        <v>3649</v>
      </c>
      <c r="P20" s="52">
        <v>91</v>
      </c>
      <c r="Q20" s="52">
        <v>0</v>
      </c>
      <c r="R20" s="52">
        <v>0</v>
      </c>
    </row>
    <row r="21" spans="1:18" s="1" customFormat="1" x14ac:dyDescent="0.25">
      <c r="A21" s="9"/>
      <c r="B21" s="53">
        <f t="shared" si="0"/>
        <v>2008</v>
      </c>
      <c r="C21" s="53">
        <v>1715021</v>
      </c>
      <c r="D21" s="53">
        <v>6834</v>
      </c>
      <c r="E21" s="53">
        <v>129174</v>
      </c>
      <c r="F21" s="53">
        <v>519</v>
      </c>
      <c r="G21" s="30">
        <v>1844</v>
      </c>
      <c r="H21" s="30">
        <v>175</v>
      </c>
      <c r="I21" s="53">
        <v>7337</v>
      </c>
      <c r="J21" s="30">
        <v>911</v>
      </c>
      <c r="K21" s="30">
        <v>29924</v>
      </c>
      <c r="L21" s="52">
        <v>3635</v>
      </c>
      <c r="M21" s="52">
        <v>0</v>
      </c>
      <c r="N21" s="30">
        <v>0</v>
      </c>
      <c r="O21" s="52">
        <v>5167</v>
      </c>
      <c r="P21" s="52">
        <v>150</v>
      </c>
      <c r="Q21" s="52">
        <v>0</v>
      </c>
      <c r="R21" s="52">
        <v>0</v>
      </c>
    </row>
    <row r="22" spans="1:18" s="1" customFormat="1" x14ac:dyDescent="0.25">
      <c r="A22" s="9"/>
      <c r="B22" s="53">
        <v>2009</v>
      </c>
      <c r="C22" s="53">
        <v>1800214</v>
      </c>
      <c r="D22" s="53">
        <v>6900</v>
      </c>
      <c r="E22" s="53">
        <v>134865</v>
      </c>
      <c r="F22" s="53">
        <v>519</v>
      </c>
      <c r="G22" s="30">
        <v>2573</v>
      </c>
      <c r="H22" s="30">
        <v>60</v>
      </c>
      <c r="I22" s="53">
        <v>11858</v>
      </c>
      <c r="J22" s="30">
        <v>1563</v>
      </c>
      <c r="K22" s="30">
        <v>34529</v>
      </c>
      <c r="L22" s="52">
        <v>3513</v>
      </c>
      <c r="M22" s="52">
        <v>823</v>
      </c>
      <c r="N22" s="30">
        <v>0</v>
      </c>
      <c r="O22" s="52">
        <v>6616</v>
      </c>
      <c r="P22" s="52">
        <v>179</v>
      </c>
      <c r="Q22" s="52">
        <v>16</v>
      </c>
      <c r="R22" s="52">
        <v>0</v>
      </c>
    </row>
    <row r="23" spans="1:18" s="1" customFormat="1" x14ac:dyDescent="0.25">
      <c r="A23" s="9"/>
      <c r="B23" s="53">
        <v>2010</v>
      </c>
      <c r="C23" s="53">
        <v>1844189</v>
      </c>
      <c r="D23" s="53">
        <v>7246</v>
      </c>
      <c r="E23" s="53">
        <v>138829</v>
      </c>
      <c r="F23" s="53">
        <v>560</v>
      </c>
      <c r="G23" s="30">
        <v>2258</v>
      </c>
      <c r="H23" s="30">
        <v>9</v>
      </c>
      <c r="I23" s="53">
        <v>31773</v>
      </c>
      <c r="J23" s="30">
        <v>3533</v>
      </c>
      <c r="K23" s="30">
        <v>36707</v>
      </c>
      <c r="L23" s="52">
        <v>4368</v>
      </c>
      <c r="M23" s="52">
        <v>1769</v>
      </c>
      <c r="N23" s="30">
        <v>0</v>
      </c>
      <c r="O23" s="52">
        <v>7054</v>
      </c>
      <c r="P23" s="52">
        <v>215</v>
      </c>
      <c r="Q23" s="52">
        <v>10</v>
      </c>
      <c r="R23" s="52">
        <v>0</v>
      </c>
    </row>
    <row r="24" spans="1:18" s="1" customFormat="1" x14ac:dyDescent="0.25">
      <c r="A24" s="9"/>
      <c r="B24" s="53">
        <v>2011</v>
      </c>
      <c r="C24" s="53">
        <v>1934421</v>
      </c>
      <c r="D24" s="53">
        <v>7530</v>
      </c>
      <c r="E24" s="53">
        <v>145522</v>
      </c>
      <c r="F24" s="53">
        <v>606</v>
      </c>
      <c r="G24" s="30">
        <v>0</v>
      </c>
      <c r="H24" s="30">
        <v>0</v>
      </c>
      <c r="I24" s="53">
        <v>60940</v>
      </c>
      <c r="J24" s="30">
        <v>4154</v>
      </c>
      <c r="K24" s="30">
        <v>42463</v>
      </c>
      <c r="L24" s="52">
        <v>4834</v>
      </c>
      <c r="M24" s="52">
        <v>2390</v>
      </c>
      <c r="N24" s="30">
        <v>0</v>
      </c>
      <c r="O24" s="52">
        <v>7467</v>
      </c>
      <c r="P24" s="52">
        <v>271</v>
      </c>
      <c r="Q24" s="52">
        <v>10</v>
      </c>
      <c r="R24" s="52">
        <v>0</v>
      </c>
    </row>
    <row r="25" spans="1:18" s="1" customFormat="1" x14ac:dyDescent="0.25">
      <c r="A25" s="9"/>
      <c r="B25" s="53">
        <v>2012</v>
      </c>
      <c r="C25" s="53">
        <v>1990709</v>
      </c>
      <c r="D25" s="53">
        <v>9223</v>
      </c>
      <c r="E25" s="53">
        <v>148768</v>
      </c>
      <c r="F25" s="53">
        <v>610</v>
      </c>
      <c r="G25" s="30">
        <v>0</v>
      </c>
      <c r="H25" s="30">
        <v>0</v>
      </c>
      <c r="I25" s="53">
        <v>89965</v>
      </c>
      <c r="J25" s="30">
        <v>5639</v>
      </c>
      <c r="K25" s="37">
        <v>49230</v>
      </c>
      <c r="L25" s="52">
        <v>4632</v>
      </c>
      <c r="M25" s="52">
        <v>3052</v>
      </c>
      <c r="N25" s="30">
        <v>0</v>
      </c>
      <c r="O25" s="52">
        <v>6563</v>
      </c>
      <c r="P25" s="52">
        <v>271</v>
      </c>
      <c r="Q25" s="52">
        <v>10</v>
      </c>
      <c r="R25" s="52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4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4">
        <v>0</v>
      </c>
    </row>
    <row r="28" spans="1:18" s="1" customFormat="1" ht="15.75" thickBot="1" x14ac:dyDescent="0.3">
      <c r="A28" s="9"/>
      <c r="B28" s="60">
        <v>42186</v>
      </c>
      <c r="C28" s="51">
        <v>2126481</v>
      </c>
      <c r="D28" s="31">
        <v>9503</v>
      </c>
      <c r="E28" s="51">
        <v>152808</v>
      </c>
      <c r="F28" s="51">
        <v>612</v>
      </c>
      <c r="G28" s="69">
        <v>0</v>
      </c>
      <c r="H28" s="35">
        <v>0</v>
      </c>
      <c r="I28" s="86">
        <v>107813</v>
      </c>
      <c r="J28" s="51">
        <v>4653</v>
      </c>
      <c r="K28" s="31">
        <v>77244</v>
      </c>
      <c r="L28" s="56">
        <v>3897</v>
      </c>
      <c r="M28" s="56">
        <v>6684</v>
      </c>
      <c r="N28" s="69">
        <v>0</v>
      </c>
      <c r="O28" s="56">
        <f>6085+43</f>
        <v>6128</v>
      </c>
      <c r="P28" s="56">
        <v>294</v>
      </c>
      <c r="Q28" s="56"/>
      <c r="R28" s="48"/>
    </row>
    <row r="29" spans="1:18" s="1" customFormat="1" x14ac:dyDescent="0.25">
      <c r="A29" s="9"/>
      <c r="B29" s="61"/>
      <c r="C29" s="10"/>
      <c r="D29" s="10"/>
      <c r="E29" s="10"/>
      <c r="F29" s="10"/>
      <c r="G29" s="58"/>
      <c r="H29" s="59"/>
      <c r="I29" s="10"/>
      <c r="J29" s="10"/>
      <c r="K29" s="10"/>
      <c r="L29" s="10"/>
      <c r="M29" s="10"/>
      <c r="N29" s="10"/>
      <c r="O29" s="10"/>
      <c r="P29" s="10"/>
      <c r="Q29" s="58"/>
      <c r="R29" s="58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114" t="s">
        <v>52</v>
      </c>
      <c r="C34" s="114"/>
      <c r="D34" s="114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08" t="s">
        <v>64</v>
      </c>
      <c r="C35" s="108"/>
      <c r="D35" s="108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28"/>
      <c r="E36" s="128"/>
      <c r="F36" s="128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83" t="s">
        <v>76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84" t="s">
        <v>73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111">
        <v>42186</v>
      </c>
      <c r="C43" s="112"/>
      <c r="D43" s="112"/>
      <c r="E43" s="112"/>
      <c r="F43" s="112"/>
      <c r="G43" s="11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115" t="s">
        <v>6</v>
      </c>
      <c r="C44" s="116"/>
      <c r="D44" s="115" t="s">
        <v>47</v>
      </c>
      <c r="E44" s="116"/>
      <c r="F44" s="115" t="s">
        <v>32</v>
      </c>
      <c r="G44" s="11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117" t="s">
        <v>42</v>
      </c>
      <c r="C45" s="118"/>
      <c r="D45" s="117">
        <f>C28</f>
        <v>2126481</v>
      </c>
      <c r="E45" s="120"/>
      <c r="F45" s="118">
        <f>D28</f>
        <v>9503</v>
      </c>
      <c r="G45" s="12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121" t="s">
        <v>43</v>
      </c>
      <c r="C46" s="122"/>
      <c r="D46" s="121">
        <f>E28</f>
        <v>152808</v>
      </c>
      <c r="E46" s="123"/>
      <c r="F46" s="122">
        <f>F28</f>
        <v>612</v>
      </c>
      <c r="G46" s="12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121" t="s">
        <v>45</v>
      </c>
      <c r="C47" s="122"/>
      <c r="D47" s="121">
        <f>I28</f>
        <v>107813</v>
      </c>
      <c r="E47" s="123"/>
      <c r="F47" s="122">
        <f>J28</f>
        <v>4653</v>
      </c>
      <c r="G47" s="12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121" t="s">
        <v>2</v>
      </c>
      <c r="C48" s="122"/>
      <c r="D48" s="121">
        <f>K28</f>
        <v>77244</v>
      </c>
      <c r="E48" s="123"/>
      <c r="F48" s="122">
        <f>L28</f>
        <v>3897</v>
      </c>
      <c r="G48" s="123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121" t="s">
        <v>35</v>
      </c>
      <c r="C49" s="122"/>
      <c r="D49" s="121">
        <f>M28</f>
        <v>6684</v>
      </c>
      <c r="E49" s="123"/>
      <c r="F49" s="143">
        <v>0</v>
      </c>
      <c r="G49" s="12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121" t="s">
        <v>46</v>
      </c>
      <c r="C50" s="122"/>
      <c r="D50" s="121">
        <f>O28</f>
        <v>6128</v>
      </c>
      <c r="E50" s="123"/>
      <c r="F50" s="122">
        <f>P28</f>
        <v>294</v>
      </c>
      <c r="G50" s="123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137" t="s">
        <v>58</v>
      </c>
      <c r="C51" s="138"/>
      <c r="D51" s="124"/>
      <c r="E51" s="125"/>
      <c r="F51" s="142"/>
      <c r="G51" s="12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t="s">
        <v>57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114" t="s">
        <v>52</v>
      </c>
      <c r="C56" s="114"/>
      <c r="D56" s="114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139" t="s">
        <v>66</v>
      </c>
      <c r="C57" s="139"/>
      <c r="D57" s="139"/>
      <c r="E57" s="139"/>
      <c r="F57" s="139"/>
      <c r="G57" s="139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84" t="s">
        <v>73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62</v>
      </c>
      <c r="D63" s="28" t="s">
        <v>60</v>
      </c>
      <c r="E63" s="28" t="s">
        <v>61</v>
      </c>
      <c r="F63" s="45" t="s">
        <v>56</v>
      </c>
      <c r="G63" s="89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x14ac:dyDescent="0.25">
      <c r="A64" s="9"/>
      <c r="B64" s="46" t="s">
        <v>8</v>
      </c>
      <c r="C64" s="46">
        <v>153133</v>
      </c>
      <c r="D64" s="82">
        <v>25617</v>
      </c>
      <c r="E64" s="85">
        <v>78</v>
      </c>
      <c r="F64" s="88">
        <v>613</v>
      </c>
      <c r="G64" s="30">
        <f t="shared" ref="G64:G87" si="1">SUM(C64:F64)</f>
        <v>179441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x14ac:dyDescent="0.25">
      <c r="A65" s="9"/>
      <c r="B65" s="47" t="s">
        <v>9</v>
      </c>
      <c r="C65" s="47">
        <v>16054</v>
      </c>
      <c r="D65" s="81">
        <v>5025</v>
      </c>
      <c r="E65" s="85">
        <v>3</v>
      </c>
      <c r="F65" s="88">
        <v>172</v>
      </c>
      <c r="G65" s="30">
        <f t="shared" si="1"/>
        <v>21254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x14ac:dyDescent="0.25">
      <c r="A66" s="9"/>
      <c r="B66" s="47" t="s">
        <v>10</v>
      </c>
      <c r="C66" s="47">
        <v>24413</v>
      </c>
      <c r="D66" s="81">
        <v>5711</v>
      </c>
      <c r="E66" s="85">
        <v>3</v>
      </c>
      <c r="F66" s="88">
        <v>8</v>
      </c>
      <c r="G66" s="30">
        <f t="shared" si="1"/>
        <v>30135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x14ac:dyDescent="0.25">
      <c r="A67" s="9"/>
      <c r="B67" s="47" t="s">
        <v>11</v>
      </c>
      <c r="C67" s="47">
        <v>21383</v>
      </c>
      <c r="D67" s="81">
        <v>3057</v>
      </c>
      <c r="E67" s="85">
        <v>3</v>
      </c>
      <c r="F67" s="88">
        <v>200</v>
      </c>
      <c r="G67" s="30">
        <f t="shared" si="1"/>
        <v>24643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x14ac:dyDescent="0.25">
      <c r="A68" s="9"/>
      <c r="B68" s="47" t="s">
        <v>12</v>
      </c>
      <c r="C68" s="47">
        <v>56245</v>
      </c>
      <c r="D68" s="81">
        <v>5743</v>
      </c>
      <c r="E68" s="85">
        <v>58</v>
      </c>
      <c r="F68" s="88">
        <v>478</v>
      </c>
      <c r="G68" s="30">
        <f t="shared" si="1"/>
        <v>62524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x14ac:dyDescent="0.25">
      <c r="A69" s="9"/>
      <c r="B69" s="47" t="s">
        <v>13</v>
      </c>
      <c r="C69" s="47">
        <v>44158</v>
      </c>
      <c r="D69" s="81">
        <v>2024</v>
      </c>
      <c r="E69" s="85">
        <v>8</v>
      </c>
      <c r="F69" s="88">
        <v>234</v>
      </c>
      <c r="G69" s="30">
        <f t="shared" si="1"/>
        <v>46424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x14ac:dyDescent="0.25">
      <c r="A70" s="9"/>
      <c r="B70" s="47" t="s">
        <v>14</v>
      </c>
      <c r="C70" s="47">
        <v>78584</v>
      </c>
      <c r="D70" s="81">
        <v>2716</v>
      </c>
      <c r="E70" s="85">
        <v>35</v>
      </c>
      <c r="F70" s="88">
        <v>165</v>
      </c>
      <c r="G70" s="30">
        <f t="shared" si="1"/>
        <v>81500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x14ac:dyDescent="0.25">
      <c r="A71" s="9"/>
      <c r="B71" s="47" t="s">
        <v>15</v>
      </c>
      <c r="C71" s="47">
        <v>39202</v>
      </c>
      <c r="D71" s="81">
        <v>3765</v>
      </c>
      <c r="E71" s="85">
        <v>12</v>
      </c>
      <c r="F71" s="88">
        <v>288</v>
      </c>
      <c r="G71" s="30">
        <f t="shared" si="1"/>
        <v>43267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x14ac:dyDescent="0.25">
      <c r="A72" s="9"/>
      <c r="B72" s="47" t="s">
        <v>16</v>
      </c>
      <c r="C72" s="47">
        <v>5125</v>
      </c>
      <c r="D72" s="81">
        <v>2886</v>
      </c>
      <c r="E72" s="85">
        <v>2</v>
      </c>
      <c r="F72" s="88">
        <v>0</v>
      </c>
      <c r="G72" s="30">
        <f t="shared" si="1"/>
        <v>8013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x14ac:dyDescent="0.25">
      <c r="A73" s="9"/>
      <c r="B73" s="47" t="s">
        <v>17</v>
      </c>
      <c r="C73" s="47">
        <v>600702</v>
      </c>
      <c r="D73" s="81">
        <v>2191</v>
      </c>
      <c r="E73" s="85">
        <v>7</v>
      </c>
      <c r="F73" s="88">
        <v>3202</v>
      </c>
      <c r="G73" s="30">
        <f t="shared" si="1"/>
        <v>606102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x14ac:dyDescent="0.25">
      <c r="A74" s="9"/>
      <c r="B74" s="47" t="s">
        <v>18</v>
      </c>
      <c r="C74" s="47">
        <v>63712</v>
      </c>
      <c r="D74" s="81">
        <v>4363</v>
      </c>
      <c r="E74" s="85">
        <v>68</v>
      </c>
      <c r="F74" s="88">
        <v>867</v>
      </c>
      <c r="G74" s="30">
        <f t="shared" si="1"/>
        <v>69010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x14ac:dyDescent="0.25">
      <c r="A75" s="9"/>
      <c r="B75" s="47" t="s">
        <v>19</v>
      </c>
      <c r="C75" s="47">
        <v>55848</v>
      </c>
      <c r="D75" s="81">
        <v>10167</v>
      </c>
      <c r="E75" s="85">
        <v>127</v>
      </c>
      <c r="F75" s="88">
        <v>75</v>
      </c>
      <c r="G75" s="30">
        <f t="shared" si="1"/>
        <v>66217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x14ac:dyDescent="0.25">
      <c r="A76" s="9"/>
      <c r="B76" s="47" t="s">
        <v>20</v>
      </c>
      <c r="C76" s="47">
        <v>45210</v>
      </c>
      <c r="D76" s="81">
        <v>643</v>
      </c>
      <c r="E76" s="85">
        <v>11</v>
      </c>
      <c r="F76" s="88">
        <v>17</v>
      </c>
      <c r="G76" s="30">
        <f t="shared" si="1"/>
        <v>45881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x14ac:dyDescent="0.25">
      <c r="A77" s="9"/>
      <c r="B77" s="47" t="s">
        <v>21</v>
      </c>
      <c r="C77" s="47">
        <v>103623</v>
      </c>
      <c r="D77" s="81">
        <v>5998</v>
      </c>
      <c r="E77" s="85">
        <v>66</v>
      </c>
      <c r="F77" s="88">
        <v>113</v>
      </c>
      <c r="G77" s="30">
        <f t="shared" si="1"/>
        <v>109800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x14ac:dyDescent="0.25">
      <c r="A78" s="9"/>
      <c r="B78" s="47" t="s">
        <v>22</v>
      </c>
      <c r="C78" s="47">
        <v>14513</v>
      </c>
      <c r="D78" s="81">
        <v>5965</v>
      </c>
      <c r="E78" s="85">
        <v>84</v>
      </c>
      <c r="F78" s="88">
        <v>60</v>
      </c>
      <c r="G78" s="30">
        <f t="shared" si="1"/>
        <v>20622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x14ac:dyDescent="0.25">
      <c r="A79" s="9"/>
      <c r="B79" s="47" t="s">
        <v>23</v>
      </c>
      <c r="C79" s="47">
        <v>10593</v>
      </c>
      <c r="D79" s="81">
        <v>1707</v>
      </c>
      <c r="E79" s="85">
        <v>33</v>
      </c>
      <c r="F79" s="88">
        <v>120</v>
      </c>
      <c r="G79" s="30">
        <f t="shared" si="1"/>
        <v>12453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x14ac:dyDescent="0.25">
      <c r="A80" s="9"/>
      <c r="B80" s="47" t="s">
        <v>24</v>
      </c>
      <c r="C80" s="47">
        <v>10546</v>
      </c>
      <c r="D80" s="81">
        <v>1642</v>
      </c>
      <c r="E80" s="85">
        <v>48</v>
      </c>
      <c r="F80" s="88">
        <v>56</v>
      </c>
      <c r="G80" s="30">
        <f t="shared" si="1"/>
        <v>12292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x14ac:dyDescent="0.25">
      <c r="A81" s="9"/>
      <c r="B81" s="47" t="s">
        <v>25</v>
      </c>
      <c r="C81" s="47">
        <v>12695</v>
      </c>
      <c r="D81" s="81">
        <v>1513</v>
      </c>
      <c r="E81" s="85">
        <v>69</v>
      </c>
      <c r="F81" s="88">
        <v>78</v>
      </c>
      <c r="G81" s="30">
        <f t="shared" si="1"/>
        <v>14355</v>
      </c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9"/>
      <c r="B82" s="47" t="s">
        <v>26</v>
      </c>
      <c r="C82" s="47">
        <v>818165</v>
      </c>
      <c r="D82" s="81">
        <v>3841</v>
      </c>
      <c r="E82" s="85">
        <v>12</v>
      </c>
      <c r="F82" s="88">
        <v>9862</v>
      </c>
      <c r="G82" s="30">
        <f t="shared" si="1"/>
        <v>831880</v>
      </c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9"/>
      <c r="B83" s="47" t="s">
        <v>27</v>
      </c>
      <c r="C83" s="47">
        <v>27926</v>
      </c>
      <c r="D83" s="81">
        <v>705</v>
      </c>
      <c r="E83" s="85">
        <v>4</v>
      </c>
      <c r="F83" s="88">
        <v>23</v>
      </c>
      <c r="G83" s="30">
        <f t="shared" si="1"/>
        <v>28658</v>
      </c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9"/>
      <c r="B84" s="47" t="s">
        <v>28</v>
      </c>
      <c r="C84" s="47">
        <v>55479</v>
      </c>
      <c r="D84" s="81">
        <v>3941</v>
      </c>
      <c r="E84" s="85">
        <v>4</v>
      </c>
      <c r="F84" s="88">
        <v>297</v>
      </c>
      <c r="G84" s="30">
        <f t="shared" si="1"/>
        <v>59721</v>
      </c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9"/>
      <c r="B85" s="47" t="s">
        <v>29</v>
      </c>
      <c r="C85" s="47">
        <v>15895</v>
      </c>
      <c r="D85" s="81">
        <v>1876</v>
      </c>
      <c r="E85" s="85">
        <v>42</v>
      </c>
      <c r="F85" s="88">
        <v>126</v>
      </c>
      <c r="G85" s="30">
        <f t="shared" si="1"/>
        <v>17939</v>
      </c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9"/>
      <c r="B86" s="47" t="s">
        <v>30</v>
      </c>
      <c r="C86" s="47">
        <v>86466</v>
      </c>
      <c r="D86" s="81">
        <v>3175</v>
      </c>
      <c r="E86" s="85">
        <v>7</v>
      </c>
      <c r="F86" s="88">
        <v>1026</v>
      </c>
      <c r="G86" s="30">
        <f t="shared" si="1"/>
        <v>90674</v>
      </c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41" t="s">
        <v>31</v>
      </c>
      <c r="C87" s="41">
        <v>7725</v>
      </c>
      <c r="D87" s="41">
        <v>5492</v>
      </c>
      <c r="E87" s="90">
        <v>51</v>
      </c>
      <c r="F87" s="91">
        <v>44</v>
      </c>
      <c r="G87" s="37">
        <f t="shared" si="1"/>
        <v>13312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49" t="s">
        <v>4</v>
      </c>
      <c r="C88" s="49">
        <f>SUM(C64:C87)</f>
        <v>2367395</v>
      </c>
      <c r="D88" s="50">
        <f>SUM(D64:D87)</f>
        <v>109763</v>
      </c>
      <c r="E88" s="92">
        <f>SUM(E64:E87)</f>
        <v>835</v>
      </c>
      <c r="F88" s="93">
        <f>SUM(F64:F87)</f>
        <v>18124</v>
      </c>
      <c r="G88" s="50">
        <f>SUM(G64:G87)</f>
        <v>2496117</v>
      </c>
      <c r="H88" s="10"/>
      <c r="I88" s="1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ht="16.5" customHeight="1" x14ac:dyDescent="0.25">
      <c r="A89" s="9"/>
      <c r="B89" s="140" t="s">
        <v>67</v>
      </c>
      <c r="C89" s="140"/>
      <c r="D89" s="140"/>
      <c r="E89" s="140"/>
      <c r="F89" s="140"/>
      <c r="G89" s="141"/>
      <c r="H89" s="10"/>
      <c r="I89" s="10"/>
      <c r="J89" s="9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84" t="s">
        <v>73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135">
        <v>42186</v>
      </c>
      <c r="C102" s="136"/>
      <c r="D102" s="136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57" t="s">
        <v>6</v>
      </c>
      <c r="C103" s="70" t="s">
        <v>5</v>
      </c>
      <c r="D103" s="38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78">
        <f>D45+F45</f>
        <v>2135984</v>
      </c>
      <c r="D104" s="75">
        <f t="shared" ref="D104:D109" si="2">C104/$C$110</f>
        <v>0.85572270851085908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79">
        <f t="shared" ref="C105:C107" si="3">D46+F46</f>
        <v>153420</v>
      </c>
      <c r="D105" s="76">
        <f t="shared" si="2"/>
        <v>6.1463465053921751E-2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79">
        <v>6422</v>
      </c>
      <c r="D106" s="76">
        <f t="shared" si="2"/>
        <v>2.572796066851033E-3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79">
        <f t="shared" si="3"/>
        <v>81141</v>
      </c>
      <c r="D107" s="76">
        <f t="shared" si="2"/>
        <v>3.2506889701083723E-2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79">
        <f>D47+F47</f>
        <v>112466</v>
      </c>
      <c r="D108" s="76">
        <f t="shared" si="2"/>
        <v>4.5056381571857408E-2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74" t="s">
        <v>59</v>
      </c>
      <c r="C109" s="80">
        <f>M28</f>
        <v>6684</v>
      </c>
      <c r="D109" s="77">
        <f t="shared" si="2"/>
        <v>2.6777590954270175E-3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71" t="s">
        <v>4</v>
      </c>
      <c r="C110" s="72">
        <f>SUM(C104:C109)</f>
        <v>2496117</v>
      </c>
      <c r="D110" s="73">
        <f>SUM(D104:D109)</f>
        <v>1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47" t="s">
        <v>70</v>
      </c>
      <c r="C111" s="147"/>
      <c r="D111" s="147"/>
      <c r="E111" s="147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63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84" t="s">
        <v>73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4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5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5">
        <v>2007</v>
      </c>
      <c r="C127" s="35">
        <v>564</v>
      </c>
      <c r="D127" s="40">
        <f t="shared" ref="D127:D134" si="4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5">
        <v>2008</v>
      </c>
      <c r="C128" s="35">
        <v>661</v>
      </c>
      <c r="D128" s="40">
        <f t="shared" si="4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5">
        <v>2009</v>
      </c>
      <c r="C129" s="35">
        <v>932</v>
      </c>
      <c r="D129" s="40">
        <f t="shared" si="4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5">
        <v>2010</v>
      </c>
      <c r="C130" s="35">
        <v>1097</v>
      </c>
      <c r="D130" s="40">
        <f t="shared" si="4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5">
        <v>2011</v>
      </c>
      <c r="C131" s="35">
        <v>1370</v>
      </c>
      <c r="D131" s="40">
        <f t="shared" si="4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5">
        <v>2012</v>
      </c>
      <c r="C132" s="35">
        <v>1636</v>
      </c>
      <c r="D132" s="40">
        <f t="shared" si="4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3">
        <v>2013</v>
      </c>
      <c r="C133" s="43">
        <v>1918</v>
      </c>
      <c r="D133" s="40">
        <f t="shared" si="4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3">
        <v>2014</v>
      </c>
      <c r="C134" s="62">
        <v>2062</v>
      </c>
      <c r="D134" s="40">
        <f t="shared" si="4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94">
        <v>42186</v>
      </c>
      <c r="C135" s="36">
        <v>2218</v>
      </c>
      <c r="D135" s="63">
        <f t="shared" ref="D135" si="5">((C135-C134)/C134)*100</f>
        <v>7.5654704170708049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6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12"/>
      <c r="C139" s="12"/>
      <c r="D139" s="12"/>
      <c r="E139" s="12"/>
      <c r="F139" s="98"/>
      <c r="G139" s="9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12"/>
      <c r="C140" s="12"/>
      <c r="D140" s="12"/>
      <c r="E140" s="12"/>
      <c r="F140" s="98"/>
      <c r="G140" s="9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8" x14ac:dyDescent="0.25">
      <c r="A141" s="9"/>
      <c r="B141" s="6" t="s">
        <v>68</v>
      </c>
      <c r="C141" s="6"/>
      <c r="D141" s="6"/>
      <c r="E141" s="87"/>
      <c r="F141" s="99"/>
      <c r="G141" s="9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8" t="s">
        <v>69</v>
      </c>
      <c r="C142" s="8"/>
      <c r="D142" s="8"/>
      <c r="E142" s="12"/>
      <c r="F142" s="98"/>
      <c r="G142" s="9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12"/>
      <c r="C143" s="12"/>
      <c r="D143" s="7"/>
      <c r="E143" s="7"/>
      <c r="F143" s="100"/>
      <c r="G143" s="9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12"/>
      <c r="C144" s="13"/>
      <c r="D144" s="12"/>
      <c r="E144" s="12"/>
      <c r="F144" s="98"/>
      <c r="G144" s="9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83" t="s">
        <v>76</v>
      </c>
      <c r="C145" s="14"/>
      <c r="D145" s="12"/>
      <c r="E145" s="12"/>
      <c r="F145" s="98"/>
      <c r="G145" s="9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84" t="s">
        <v>74</v>
      </c>
      <c r="C146" s="14"/>
      <c r="D146" s="14"/>
      <c r="E146" s="12"/>
      <c r="F146" s="98"/>
      <c r="G146" s="9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12"/>
      <c r="C147" s="12"/>
      <c r="D147" s="12"/>
      <c r="E147" s="12"/>
      <c r="F147" s="98"/>
      <c r="G147" s="9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12"/>
      <c r="C148" s="12"/>
      <c r="D148" s="12"/>
      <c r="E148" s="12"/>
      <c r="F148" s="98"/>
      <c r="G148" s="9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ht="16.5" thickBot="1" x14ac:dyDescent="0.3">
      <c r="A149" s="9"/>
      <c r="B149" s="15"/>
      <c r="C149" s="15"/>
      <c r="D149" s="15"/>
      <c r="E149" s="15"/>
      <c r="F149" s="24"/>
      <c r="G149" s="2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ht="15.75" thickBot="1" x14ac:dyDescent="0.3">
      <c r="A150" s="9"/>
      <c r="B150" s="135">
        <v>42186</v>
      </c>
      <c r="C150" s="136"/>
      <c r="D150" s="136"/>
      <c r="E150" s="146"/>
      <c r="F150" s="101"/>
      <c r="G150" s="10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ht="15.75" thickBot="1" x14ac:dyDescent="0.3">
      <c r="A151" s="9"/>
      <c r="B151" s="96" t="s">
        <v>6</v>
      </c>
      <c r="C151" s="97"/>
      <c r="D151" s="126" t="s">
        <v>47</v>
      </c>
      <c r="E151" s="127"/>
      <c r="F151" s="101"/>
      <c r="G151" s="10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117" t="s">
        <v>42</v>
      </c>
      <c r="C152" s="118"/>
      <c r="D152" s="148">
        <v>8097</v>
      </c>
      <c r="E152" s="149"/>
      <c r="F152" s="102"/>
      <c r="G152" s="102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121" t="s">
        <v>43</v>
      </c>
      <c r="C153" s="122"/>
      <c r="D153" s="150">
        <v>1036</v>
      </c>
      <c r="E153" s="151"/>
      <c r="F153" s="102"/>
      <c r="G153" s="102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121" t="s">
        <v>45</v>
      </c>
      <c r="C154" s="122"/>
      <c r="D154" s="150">
        <v>0</v>
      </c>
      <c r="E154" s="151"/>
      <c r="F154" s="102"/>
      <c r="G154" s="102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121" t="s">
        <v>2</v>
      </c>
      <c r="C155" s="122"/>
      <c r="D155" s="150">
        <v>55</v>
      </c>
      <c r="E155" s="151"/>
      <c r="F155" s="102"/>
      <c r="G155" s="102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121" t="s">
        <v>35</v>
      </c>
      <c r="C156" s="122"/>
      <c r="D156" s="150">
        <v>241</v>
      </c>
      <c r="E156" s="151"/>
      <c r="F156" s="102"/>
      <c r="G156" s="102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5.75" thickBot="1" x14ac:dyDescent="0.3">
      <c r="A157" s="9"/>
      <c r="B157" s="137" t="s">
        <v>46</v>
      </c>
      <c r="C157" s="138"/>
      <c r="D157" s="144">
        <f t="shared" ref="D157" si="6">E139</f>
        <v>0</v>
      </c>
      <c r="E157" s="145"/>
      <c r="F157" s="102"/>
      <c r="G157" s="102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s="1" customFormat="1" ht="15.75" thickBot="1" x14ac:dyDescent="0.3">
      <c r="A158" s="9"/>
      <c r="B158" s="109" t="s">
        <v>71</v>
      </c>
      <c r="C158" s="110"/>
      <c r="D158" s="104">
        <f>SUM(D152:E157)</f>
        <v>9429</v>
      </c>
      <c r="E158" s="105"/>
      <c r="F158" s="102"/>
      <c r="G158" s="102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103" t="s">
        <v>72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s="1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31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E219" s="5"/>
    </row>
  </sheetData>
  <mergeCells count="68">
    <mergeCell ref="D157:E157"/>
    <mergeCell ref="B150:E150"/>
    <mergeCell ref="B111:E111"/>
    <mergeCell ref="D152:E152"/>
    <mergeCell ref="D153:E153"/>
    <mergeCell ref="D154:E154"/>
    <mergeCell ref="D155:E155"/>
    <mergeCell ref="D156:E156"/>
    <mergeCell ref="B156:C156"/>
    <mergeCell ref="B157:C157"/>
    <mergeCell ref="B154:C154"/>
    <mergeCell ref="B155:C155"/>
    <mergeCell ref="B152:C152"/>
    <mergeCell ref="B153:C153"/>
    <mergeCell ref="D151:E151"/>
    <mergeCell ref="B102:D102"/>
    <mergeCell ref="B56:D56"/>
    <mergeCell ref="B49:C49"/>
    <mergeCell ref="B51:C51"/>
    <mergeCell ref="B50:C50"/>
    <mergeCell ref="B57:G57"/>
    <mergeCell ref="B89:G89"/>
    <mergeCell ref="F51:G51"/>
    <mergeCell ref="F49:G49"/>
    <mergeCell ref="B48:C48"/>
    <mergeCell ref="D46:E46"/>
    <mergeCell ref="D47:E47"/>
    <mergeCell ref="F46:G46"/>
    <mergeCell ref="F47:G47"/>
    <mergeCell ref="F48:G48"/>
    <mergeCell ref="B46:C46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6:F36"/>
    <mergeCell ref="B158:C158"/>
    <mergeCell ref="B43:G43"/>
    <mergeCell ref="B34:D34"/>
    <mergeCell ref="B35:D35"/>
    <mergeCell ref="B44:C44"/>
    <mergeCell ref="B45:C45"/>
    <mergeCell ref="D44:E44"/>
    <mergeCell ref="F44:G44"/>
    <mergeCell ref="D45:E45"/>
    <mergeCell ref="B47:C47"/>
    <mergeCell ref="D48:E48"/>
    <mergeCell ref="F45:G45"/>
    <mergeCell ref="D49:E49"/>
    <mergeCell ref="D51:E51"/>
    <mergeCell ref="D50:E50"/>
    <mergeCell ref="F50:G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2015-08-20T16:41:40Z</dcterms:modified>
</cp:coreProperties>
</file>