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7_Julio\INFORMACIONES_DEL_MERCADO\1. SERVICIO DE TELEFONIA FIJA\"/>
    </mc:Choice>
  </mc:AlternateContent>
  <bookViews>
    <workbookView xWindow="15" yWindow="-150" windowWidth="18600" windowHeight="5910" tabRatio="853" firstSheet="2" activeTab="2"/>
  </bookViews>
  <sheets>
    <sheet name="LINEAS DE AB. + TTUP + DENSIDAD" sheetId="13" r:id="rId1"/>
    <sheet name="DENSIDAD TOTAL " sheetId="9" r:id="rId2"/>
    <sheet name="DENSIDAD POR PROVINCIAS POR OP" sheetId="14" r:id="rId3"/>
  </sheets>
  <calcPr calcId="152511"/>
</workbook>
</file>

<file path=xl/calcChain.xml><?xml version="1.0" encoding="utf-8"?>
<calcChain xmlns="http://schemas.openxmlformats.org/spreadsheetml/2006/main">
  <c r="F39" i="14" l="1"/>
  <c r="E48" i="14" l="1"/>
  <c r="E49" i="14"/>
  <c r="E50" i="14"/>
  <c r="E51" i="14"/>
  <c r="E47" i="14"/>
  <c r="F47" i="14"/>
  <c r="D97" i="14" l="1"/>
  <c r="C97" i="14"/>
  <c r="F96" i="14"/>
  <c r="E96" i="14"/>
  <c r="F95" i="14"/>
  <c r="E95" i="14"/>
  <c r="G95" i="14" s="1"/>
  <c r="F94" i="14"/>
  <c r="E94" i="14"/>
  <c r="F93" i="14"/>
  <c r="E93" i="14"/>
  <c r="G93" i="14" s="1"/>
  <c r="F92" i="14"/>
  <c r="E92" i="14"/>
  <c r="F91" i="14"/>
  <c r="E91" i="14"/>
  <c r="F90" i="14"/>
  <c r="E90" i="14"/>
  <c r="F89" i="14"/>
  <c r="E89" i="14"/>
  <c r="F88" i="14"/>
  <c r="E88" i="14"/>
  <c r="D81" i="14"/>
  <c r="C81" i="14"/>
  <c r="F80" i="14"/>
  <c r="E80" i="14"/>
  <c r="F79" i="14"/>
  <c r="E79" i="14"/>
  <c r="D72" i="14"/>
  <c r="C72" i="14"/>
  <c r="F71" i="14"/>
  <c r="F72" i="14" s="1"/>
  <c r="E71" i="14"/>
  <c r="E72" i="14" s="1"/>
  <c r="D64" i="14"/>
  <c r="C64" i="14"/>
  <c r="F63" i="14"/>
  <c r="E63" i="14"/>
  <c r="F62" i="14"/>
  <c r="E62" i="14"/>
  <c r="F61" i="14"/>
  <c r="E61" i="14"/>
  <c r="B53" i="14"/>
  <c r="D52" i="14"/>
  <c r="C52" i="14"/>
  <c r="F51" i="14"/>
  <c r="G51" i="14" s="1"/>
  <c r="F50" i="14"/>
  <c r="G50" i="14"/>
  <c r="F49" i="14"/>
  <c r="G49" i="14" s="1"/>
  <c r="F48" i="14"/>
  <c r="G48" i="14" s="1"/>
  <c r="E52" i="14"/>
  <c r="D39" i="14"/>
  <c r="C39" i="14"/>
  <c r="E38" i="14"/>
  <c r="G38" i="14" s="1"/>
  <c r="E37" i="14"/>
  <c r="G37" i="14" s="1"/>
  <c r="E36" i="14"/>
  <c r="G36" i="14" s="1"/>
  <c r="E35" i="14"/>
  <c r="G35" i="14" s="1"/>
  <c r="E34" i="14"/>
  <c r="G34" i="14" s="1"/>
  <c r="E33" i="14"/>
  <c r="G33" i="14" s="1"/>
  <c r="E32" i="14"/>
  <c r="G32" i="14" s="1"/>
  <c r="E31" i="14"/>
  <c r="G31" i="14" s="1"/>
  <c r="E30" i="14"/>
  <c r="G30" i="14" s="1"/>
  <c r="E29" i="14"/>
  <c r="G29" i="14" s="1"/>
  <c r="E28" i="14"/>
  <c r="G28" i="14" s="1"/>
  <c r="E27" i="14"/>
  <c r="G27" i="14" s="1"/>
  <c r="E26" i="14"/>
  <c r="G26" i="14" s="1"/>
  <c r="E25" i="14"/>
  <c r="G25" i="14" s="1"/>
  <c r="E24" i="14"/>
  <c r="G24" i="14" s="1"/>
  <c r="E23" i="14"/>
  <c r="G23" i="14" s="1"/>
  <c r="E22" i="14"/>
  <c r="G22" i="14" s="1"/>
  <c r="E21" i="14"/>
  <c r="G21" i="14" s="1"/>
  <c r="E20" i="14"/>
  <c r="G20" i="14" s="1"/>
  <c r="E19" i="14"/>
  <c r="G19" i="14" s="1"/>
  <c r="E18" i="14"/>
  <c r="G18" i="14" s="1"/>
  <c r="E17" i="14"/>
  <c r="G17" i="14" s="1"/>
  <c r="E16" i="14"/>
  <c r="G16" i="14" s="1"/>
  <c r="E15" i="14"/>
  <c r="G15" i="14" s="1"/>
  <c r="G80" i="14" l="1"/>
  <c r="G90" i="14"/>
  <c r="G94" i="14"/>
  <c r="G62" i="14"/>
  <c r="G92" i="14"/>
  <c r="E81" i="14"/>
  <c r="B65" i="14"/>
  <c r="B82" i="14" s="1"/>
  <c r="B98" i="14" s="1"/>
  <c r="E97" i="14"/>
  <c r="E64" i="14"/>
  <c r="D106" i="14"/>
  <c r="E39" i="14"/>
  <c r="G89" i="14"/>
  <c r="G71" i="14"/>
  <c r="G72" i="14" s="1"/>
  <c r="G96" i="14"/>
  <c r="F97" i="14"/>
  <c r="F52" i="14"/>
  <c r="G52" i="14" s="1"/>
  <c r="G61" i="14"/>
  <c r="G63" i="14"/>
  <c r="G79" i="14"/>
  <c r="F64" i="14"/>
  <c r="G91" i="14"/>
  <c r="G88" i="14"/>
  <c r="F81" i="14"/>
  <c r="G81" i="14" s="1"/>
  <c r="G47" i="14"/>
  <c r="E30" i="9"/>
  <c r="G30" i="9" s="1"/>
  <c r="G97" i="14" l="1"/>
  <c r="G64" i="14"/>
  <c r="E106" i="14"/>
  <c r="G106" i="14" s="1"/>
  <c r="G39" i="14"/>
  <c r="C106" i="14"/>
  <c r="G29" i="9"/>
  <c r="E29" i="9" l="1"/>
  <c r="E28" i="9" l="1"/>
  <c r="E16" i="9" l="1"/>
  <c r="G16" i="9" s="1"/>
  <c r="E17" i="9"/>
  <c r="G17" i="9" s="1"/>
  <c r="E18" i="9"/>
  <c r="G18" i="9"/>
  <c r="E19" i="9"/>
  <c r="G19" i="9" s="1"/>
  <c r="E20" i="9"/>
  <c r="G20" i="9" s="1"/>
  <c r="E21" i="9"/>
  <c r="G21" i="9" s="1"/>
  <c r="E22" i="9"/>
  <c r="G22" i="9" s="1"/>
  <c r="E23" i="9"/>
  <c r="G23" i="9"/>
  <c r="E24" i="9"/>
  <c r="G24" i="9" s="1"/>
  <c r="E25" i="9"/>
  <c r="G25" i="9" s="1"/>
  <c r="E26" i="9"/>
  <c r="G26" i="9" s="1"/>
  <c r="E27" i="9"/>
  <c r="G27" i="9" s="1"/>
  <c r="G28" i="9"/>
</calcChain>
</file>

<file path=xl/sharedStrings.xml><?xml version="1.0" encoding="utf-8"?>
<sst xmlns="http://schemas.openxmlformats.org/spreadsheetml/2006/main" count="132" uniqueCount="68">
  <si>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</si>
  <si>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</si>
  <si>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</si>
  <si>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</si>
  <si>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</si>
  <si>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</si>
  <si>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</si>
  <si>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</si>
  <si>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  Densidad y Líneas de Abonados</t>
  </si>
  <si>
    <t>Servicios de Telefonía Fija</t>
  </si>
  <si>
    <t xml:space="preserve"> CORPORACIÓN NACIONAL DE TELECOMUNICACIONES CNT EP  </t>
  </si>
  <si>
    <t>AREA DE COBERTURA</t>
  </si>
  <si>
    <t>Líneas principales</t>
  </si>
  <si>
    <t>Población *</t>
  </si>
  <si>
    <t xml:space="preserve">Densidad Telefónica por Operadora </t>
  </si>
  <si>
    <t>Abonados</t>
  </si>
  <si>
    <t>Teléfonos Públicos</t>
  </si>
  <si>
    <t>Total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</si>
  <si>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</si>
  <si>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</si>
  <si>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</si>
  <si>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</si>
  <si>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</si>
  <si>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</si>
  <si>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</si>
  <si>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</si>
  <si>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</si>
  <si>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</si>
  <si>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</si>
  <si>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</si>
  <si>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</si>
  <si>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</si>
  <si>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</si>
  <si>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 xml:space="preserve">NAPO </t>
  </si>
  <si>
    <t>ORELLANA</t>
  </si>
  <si>
    <t>PASTAZA</t>
  </si>
  <si>
    <t>PICHINCHA</t>
  </si>
  <si>
    <t>SANTA ELENA</t>
  </si>
  <si>
    <t>SANTO DOMINGO DE LOS TSACHILAS</t>
  </si>
  <si>
    <t>SUCUMBÍOS</t>
  </si>
  <si>
    <t>TUNGURAHUA</t>
  </si>
  <si>
    <t>ZAMORA CHINCHIPE</t>
  </si>
  <si>
    <t>TOTAL</t>
  </si>
  <si>
    <t xml:space="preserve">ECUADORTELECOM S.A. </t>
  </si>
  <si>
    <t>** Las líneas de El Oro y Manabí pertenecen al softswitch SS-CENTRO de Guayaquil</t>
  </si>
  <si>
    <t>*** Las líneas de IMBABURA pertenecen al softswitch SS-INCA de Quito</t>
  </si>
  <si>
    <t>ETAPA EP</t>
  </si>
  <si>
    <t>AZUAY (CANTÓN CUENCA)</t>
  </si>
  <si>
    <t>LEVEL 3 ECAUDOR LVLT S.A.</t>
  </si>
  <si>
    <t>QUITO, VALLE DE LOS CHILLOS Y VALLE DE TUMBACO</t>
  </si>
  <si>
    <t>N.D. No existe este dato de población</t>
  </si>
  <si>
    <t>LINKOTEL S.A.</t>
  </si>
  <si>
    <t>MANABÍ **</t>
  </si>
  <si>
    <t xml:space="preserve">SETEL S.A. </t>
  </si>
  <si>
    <t>|</t>
  </si>
  <si>
    <t>** Las líneas de Chimborazo, El Oro, Imbabura, Manabí, Santo Domingo de los Tsáchilas y Tungurahua, pertenecen a la central "PROVINCIAS" que se encuentra en Quito.</t>
  </si>
  <si>
    <t xml:space="preserve">                                                                                      </t>
  </si>
  <si>
    <t xml:space="preserve">                                                                                           </t>
  </si>
  <si>
    <t>TOTAL A NIVEL NACIONAL</t>
  </si>
  <si>
    <t>TOTAL NACIONAL</t>
  </si>
  <si>
    <t>Fuente:  CNT EP., ECUADORTELECOM S.A., ETAPA EP, LEVEL 3 ECUADOR LVLT S.A., LINKOTEL S.A. Y SETEL S.A.</t>
  </si>
  <si>
    <t>* Proyección de Población a julio 2015</t>
  </si>
  <si>
    <t xml:space="preserve">                  Fecha de publicación: 15 de Agosto de 2015</t>
  </si>
  <si>
    <t>Datos julio 2015</t>
  </si>
  <si>
    <t>Fecha de publicación: 15 de Agosto de 2015</t>
  </si>
  <si>
    <t>Líneas de Abonados y Densidad a Julio 2015</t>
  </si>
  <si>
    <t>Densidad por Abonado y TTUP por Operadora</t>
  </si>
  <si>
    <t>* Proyección de Población a julio 2015 incluyendo zonas no delimitadas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</si>
</sst>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b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65" fontId="5" fillId="3" borderId="1" xfId="1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/>
    </xf>
    <xf numFmtId="0" fontId="11" fillId="6" borderId="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5" borderId="0" xfId="0" applyFont="1" applyFill="1"/>
    <xf numFmtId="0" fontId="14" fillId="5" borderId="0" xfId="0" applyFont="1" applyFill="1"/>
    <xf numFmtId="0" fontId="15" fillId="5" borderId="0" xfId="0" applyFont="1" applyFill="1"/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6" fillId="0" borderId="15" xfId="9" applyFont="1" applyFill="1" applyBorder="1" applyAlignment="1">
      <alignment vertical="center"/>
    </xf>
    <xf numFmtId="1" fontId="17" fillId="0" borderId="7" xfId="9" applyNumberFormat="1" applyFont="1" applyFill="1" applyBorder="1" applyAlignment="1">
      <alignment horizontal="right" vertical="center"/>
    </xf>
    <xf numFmtId="3" fontId="17" fillId="0" borderId="16" xfId="9" applyNumberFormat="1" applyFont="1" applyFill="1" applyBorder="1" applyAlignment="1">
      <alignment horizontal="right" vertical="center"/>
    </xf>
    <xf numFmtId="3" fontId="17" fillId="0" borderId="17" xfId="9" applyNumberFormat="1" applyFont="1" applyFill="1" applyBorder="1" applyAlignment="1">
      <alignment horizontal="right" vertical="center"/>
    </xf>
    <xf numFmtId="166" fontId="17" fillId="0" borderId="4" xfId="14" applyNumberFormat="1" applyFont="1" applyFill="1" applyBorder="1"/>
    <xf numFmtId="10" fontId="17" fillId="0" borderId="18" xfId="15" applyNumberFormat="1" applyFont="1" applyFill="1" applyBorder="1" applyAlignment="1">
      <alignment horizontal="right" vertical="center"/>
    </xf>
    <xf numFmtId="0" fontId="16" fillId="0" borderId="19" xfId="9" applyFont="1" applyFill="1" applyBorder="1" applyAlignment="1">
      <alignment vertical="center"/>
    </xf>
    <xf numFmtId="1" fontId="17" fillId="0" borderId="20" xfId="9" applyNumberFormat="1" applyFont="1" applyFill="1" applyBorder="1" applyAlignment="1">
      <alignment horizontal="right" vertical="center"/>
    </xf>
    <xf numFmtId="3" fontId="17" fillId="0" borderId="1" xfId="9" applyNumberFormat="1" applyFont="1" applyFill="1" applyBorder="1" applyAlignment="1">
      <alignment horizontal="right" vertical="center"/>
    </xf>
    <xf numFmtId="3" fontId="17" fillId="0" borderId="21" xfId="9" applyNumberFormat="1" applyFont="1" applyFill="1" applyBorder="1" applyAlignment="1">
      <alignment horizontal="right" vertical="center"/>
    </xf>
    <xf numFmtId="166" fontId="17" fillId="0" borderId="19" xfId="14" applyNumberFormat="1" applyFont="1" applyFill="1" applyBorder="1"/>
    <xf numFmtId="10" fontId="17" fillId="0" borderId="22" xfId="15" applyNumberFormat="1" applyFont="1" applyFill="1" applyBorder="1" applyAlignment="1">
      <alignment horizontal="right" vertical="center"/>
    </xf>
    <xf numFmtId="0" fontId="16" fillId="0" borderId="23" xfId="9" applyFont="1" applyFill="1" applyBorder="1" applyAlignment="1">
      <alignment vertical="center"/>
    </xf>
    <xf numFmtId="1" fontId="17" fillId="0" borderId="24" xfId="9" applyNumberFormat="1" applyFont="1" applyFill="1" applyBorder="1" applyAlignment="1">
      <alignment horizontal="right" vertical="center"/>
    </xf>
    <xf numFmtId="3" fontId="17" fillId="0" borderId="25" xfId="9" applyNumberFormat="1" applyFont="1" applyFill="1" applyBorder="1" applyAlignment="1">
      <alignment horizontal="right" vertical="center"/>
    </xf>
    <xf numFmtId="3" fontId="17" fillId="0" borderId="26" xfId="9" applyNumberFormat="1" applyFont="1" applyFill="1" applyBorder="1" applyAlignment="1">
      <alignment horizontal="right" vertical="center"/>
    </xf>
    <xf numFmtId="10" fontId="17" fillId="0" borderId="27" xfId="15" applyNumberFormat="1" applyFont="1" applyFill="1" applyBorder="1" applyAlignment="1">
      <alignment horizontal="right" vertical="center"/>
    </xf>
    <xf numFmtId="0" fontId="16" fillId="0" borderId="13" xfId="9" applyFont="1" applyFill="1" applyBorder="1" applyAlignment="1">
      <alignment vertical="center"/>
    </xf>
    <xf numFmtId="3" fontId="16" fillId="0" borderId="28" xfId="9" applyNumberFormat="1" applyFont="1" applyFill="1" applyBorder="1" applyAlignment="1">
      <alignment horizontal="right" vertical="center"/>
    </xf>
    <xf numFmtId="10" fontId="16" fillId="0" borderId="29" xfId="15" applyNumberFormat="1" applyFont="1" applyFill="1" applyBorder="1" applyAlignment="1">
      <alignment horizontal="right" vertical="center"/>
    </xf>
    <xf numFmtId="0" fontId="18" fillId="2" borderId="0" xfId="9" applyFont="1" applyFill="1" applyBorder="1" applyAlignment="1">
      <alignment vertical="center"/>
    </xf>
    <xf numFmtId="0" fontId="18" fillId="2" borderId="0" xfId="9" applyFont="1" applyFill="1" applyAlignment="1">
      <alignment vertical="center"/>
    </xf>
    <xf numFmtId="4" fontId="18" fillId="2" borderId="0" xfId="9" applyNumberFormat="1" applyFont="1" applyFill="1" applyAlignment="1">
      <alignment vertical="center"/>
    </xf>
    <xf numFmtId="3" fontId="18" fillId="2" borderId="0" xfId="9" applyNumberFormat="1" applyFont="1" applyFill="1" applyAlignment="1">
      <alignment vertical="center"/>
    </xf>
    <xf numFmtId="0" fontId="18" fillId="2" borderId="0" xfId="9" applyFont="1" applyFill="1" applyAlignment="1">
      <alignment horizontal="right" vertical="center"/>
    </xf>
    <xf numFmtId="0" fontId="0" fillId="3" borderId="1" xfId="0" applyFill="1" applyBorder="1"/>
    <xf numFmtId="3" fontId="17" fillId="3" borderId="1" xfId="9" applyNumberFormat="1" applyFont="1" applyFill="1" applyBorder="1" applyAlignment="1">
      <alignment horizontal="right" vertical="center"/>
    </xf>
    <xf numFmtId="3" fontId="19" fillId="0" borderId="1" xfId="9" applyNumberFormat="1" applyFont="1" applyFill="1" applyBorder="1" applyAlignment="1">
      <alignment vertical="center"/>
    </xf>
    <xf numFmtId="10" fontId="17" fillId="0" borderId="21" xfId="15" applyNumberFormat="1" applyFont="1" applyFill="1" applyBorder="1" applyAlignment="1">
      <alignment horizontal="right" vertical="center"/>
    </xf>
    <xf numFmtId="3" fontId="17" fillId="0" borderId="1" xfId="9" applyNumberFormat="1" applyFont="1" applyFill="1" applyBorder="1" applyAlignment="1">
      <alignment vertical="center"/>
    </xf>
    <xf numFmtId="0" fontId="16" fillId="0" borderId="30" xfId="9" applyFont="1" applyFill="1" applyBorder="1" applyAlignment="1">
      <alignment vertical="center"/>
    </xf>
    <xf numFmtId="3" fontId="17" fillId="0" borderId="31" xfId="9" applyNumberFormat="1" applyFont="1" applyFill="1" applyBorder="1" applyAlignment="1">
      <alignment horizontal="right" vertical="center"/>
    </xf>
    <xf numFmtId="3" fontId="17" fillId="0" borderId="31" xfId="9" applyNumberFormat="1" applyFont="1" applyFill="1" applyBorder="1" applyAlignment="1">
      <alignment vertical="center"/>
    </xf>
    <xf numFmtId="3" fontId="19" fillId="0" borderId="31" xfId="9" applyNumberFormat="1" applyFont="1" applyFill="1" applyBorder="1" applyAlignment="1">
      <alignment vertical="center"/>
    </xf>
    <xf numFmtId="10" fontId="17" fillId="0" borderId="32" xfId="15" applyNumberFormat="1" applyFont="1" applyFill="1" applyBorder="1" applyAlignment="1">
      <alignment horizontal="right" vertical="center"/>
    </xf>
    <xf numFmtId="0" fontId="16" fillId="0" borderId="14" xfId="9" applyFont="1" applyFill="1" applyBorder="1" applyAlignment="1">
      <alignment vertical="center"/>
    </xf>
    <xf numFmtId="3" fontId="20" fillId="0" borderId="28" xfId="9" applyNumberFormat="1" applyFont="1" applyFill="1" applyBorder="1" applyAlignment="1">
      <alignment horizontal="right" vertical="center"/>
    </xf>
    <xf numFmtId="10" fontId="20" fillId="0" borderId="29" xfId="9" applyNumberFormat="1" applyFont="1" applyFill="1" applyBorder="1" applyAlignment="1">
      <alignment horizontal="right" vertical="center"/>
    </xf>
    <xf numFmtId="0" fontId="18" fillId="2" borderId="0" xfId="9" applyFont="1" applyFill="1" applyBorder="1" applyAlignment="1">
      <alignment horizontal="left" vertical="center"/>
    </xf>
    <xf numFmtId="0" fontId="18" fillId="9" borderId="0" xfId="9" applyFont="1" applyFill="1" applyAlignment="1">
      <alignment vertical="center"/>
    </xf>
    <xf numFmtId="3" fontId="18" fillId="0" borderId="0" xfId="9" applyNumberFormat="1" applyFont="1" applyFill="1" applyAlignment="1">
      <alignment vertical="center"/>
    </xf>
    <xf numFmtId="0" fontId="18" fillId="9" borderId="0" xfId="9" applyFont="1" applyFill="1" applyAlignment="1">
      <alignment horizontal="right" vertical="center"/>
    </xf>
    <xf numFmtId="0" fontId="21" fillId="2" borderId="0" xfId="9" applyFont="1" applyFill="1" applyAlignment="1">
      <alignment horizontal="centerContinuous" vertical="center"/>
    </xf>
    <xf numFmtId="1" fontId="21" fillId="2" borderId="0" xfId="9" applyNumberFormat="1" applyFont="1" applyFill="1" applyAlignment="1">
      <alignment horizontal="right" vertical="center"/>
    </xf>
    <xf numFmtId="3" fontId="17" fillId="0" borderId="28" xfId="9" applyNumberFormat="1" applyFont="1" applyFill="1" applyBorder="1" applyAlignment="1">
      <alignment horizontal="right" vertical="center"/>
    </xf>
    <xf numFmtId="3" fontId="17" fillId="0" borderId="28" xfId="9" applyNumberFormat="1" applyFont="1" applyFill="1" applyBorder="1" applyAlignment="1">
      <alignment vertical="center"/>
    </xf>
    <xf numFmtId="3" fontId="19" fillId="0" borderId="28" xfId="9" applyNumberFormat="1" applyFont="1" applyFill="1" applyBorder="1" applyAlignment="1">
      <alignment vertical="center"/>
    </xf>
    <xf numFmtId="10" fontId="17" fillId="0" borderId="29" xfId="15" applyNumberFormat="1" applyFont="1" applyFill="1" applyBorder="1" applyAlignment="1">
      <alignment horizontal="right" vertical="center"/>
    </xf>
    <xf numFmtId="0" fontId="18" fillId="2" borderId="0" xfId="9" applyFont="1" applyFill="1" applyAlignment="1">
      <alignment horizontal="left" vertical="center"/>
    </xf>
    <xf numFmtId="0" fontId="22" fillId="2" borderId="0" xfId="9" applyFont="1" applyFill="1" applyAlignment="1">
      <alignment horizontal="left" vertical="center"/>
    </xf>
    <xf numFmtId="3" fontId="18" fillId="9" borderId="0" xfId="9" applyNumberFormat="1" applyFont="1" applyFill="1" applyAlignment="1">
      <alignment vertical="center"/>
    </xf>
    <xf numFmtId="0" fontId="16" fillId="0" borderId="20" xfId="9" applyFont="1" applyFill="1" applyBorder="1" applyAlignment="1">
      <alignment vertical="center"/>
    </xf>
    <xf numFmtId="0" fontId="16" fillId="0" borderId="24" xfId="9" applyFont="1" applyFill="1" applyBorder="1" applyAlignment="1">
      <alignment vertical="center"/>
    </xf>
    <xf numFmtId="3" fontId="19" fillId="0" borderId="25" xfId="9" applyNumberFormat="1" applyFont="1" applyFill="1" applyBorder="1" applyAlignment="1">
      <alignment vertical="center"/>
    </xf>
    <xf numFmtId="0" fontId="16" fillId="0" borderId="12" xfId="9" applyFont="1" applyFill="1" applyBorder="1" applyAlignment="1">
      <alignment vertical="center"/>
    </xf>
    <xf numFmtId="3" fontId="17" fillId="0" borderId="35" xfId="9" applyNumberFormat="1" applyFont="1" applyFill="1" applyBorder="1" applyAlignment="1">
      <alignment horizontal="right" vertical="center"/>
    </xf>
    <xf numFmtId="3" fontId="17" fillId="0" borderId="35" xfId="9" applyNumberFormat="1" applyFont="1" applyFill="1" applyBorder="1" applyAlignment="1">
      <alignment vertical="center"/>
    </xf>
    <xf numFmtId="3" fontId="19" fillId="0" borderId="35" xfId="9" applyNumberFormat="1" applyFont="1" applyFill="1" applyBorder="1" applyAlignment="1">
      <alignment vertical="center"/>
    </xf>
    <xf numFmtId="0" fontId="21" fillId="2" borderId="0" xfId="9" applyFont="1" applyFill="1" applyAlignment="1">
      <alignment horizontal="right" vertical="center"/>
    </xf>
    <xf numFmtId="10" fontId="11" fillId="6" borderId="2" xfId="1" applyNumberFormat="1" applyFont="1" applyFill="1" applyBorder="1" applyAlignment="1">
      <alignment horizontal="center" vertical="center" wrapText="1"/>
    </xf>
    <xf numFmtId="3" fontId="18" fillId="2" borderId="0" xfId="9" applyNumberFormat="1" applyFont="1" applyFill="1" applyBorder="1" applyAlignment="1">
      <alignment horizontal="right" vertical="center"/>
    </xf>
    <xf numFmtId="1" fontId="11" fillId="6" borderId="2" xfId="0" applyNumberFormat="1" applyFont="1" applyFill="1" applyBorder="1" applyAlignment="1">
      <alignment horizontal="center" vertical="center" wrapText="1"/>
    </xf>
    <xf numFmtId="0" fontId="1" fillId="0" borderId="0" xfId="9" applyAlignment="1">
      <alignment vertic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3" fontId="11" fillId="6" borderId="9" xfId="0" applyNumberFormat="1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8" fillId="2" borderId="0" xfId="9" applyFont="1" applyFill="1" applyAlignment="1">
      <alignment horizontal="justify" vertical="center" wrapText="1"/>
    </xf>
    <xf numFmtId="0" fontId="2" fillId="0" borderId="0" xfId="9" applyFont="1" applyAlignment="1">
      <alignment horizontal="justify" vertical="center"/>
    </xf>
    <xf numFmtId="0" fontId="11" fillId="6" borderId="9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/>
    </xf>
    <xf numFmtId="0" fontId="18" fillId="2" borderId="0" xfId="9" applyFont="1" applyFill="1" applyBorder="1" applyAlignment="1">
      <alignment horizontal="left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center"/>
    </xf>
    <xf numFmtId="0" fontId="10" fillId="8" borderId="34" xfId="0" applyFont="1" applyFill="1" applyBorder="1" applyAlignment="1">
      <alignment horizontal="center"/>
    </xf>
    <xf numFmtId="0" fontId="18" fillId="0" borderId="0" xfId="9" applyFont="1" applyFill="1" applyBorder="1" applyAlignment="1">
      <alignment horizontal="left" vertical="center"/>
    </xf>
    <xf numFmtId="0" fontId="1" fillId="0" borderId="0" xfId="9" applyFill="1" applyAlignment="1">
      <alignment horizontal="left" vertical="center"/>
    </xf>
    <xf numFmtId="0" fontId="5" fillId="5" borderId="0" xfId="0" applyFont="1" applyFill="1" applyAlignment="1">
      <alignment horizontal="center"/>
    </xf>
  </cellXfs>
  <cellStyles count="16">
    <cellStyle name="=C:\WINNT\SYSTEM32\COMMAND.COM" xfId="12"/>
    <cellStyle name="ANCLAS,REZONES Y SUS PARTES,DE FUNDICION,DE HIERRO O DE ACERO" xfId="2"/>
    <cellStyle name="Cancel" xfId="11"/>
    <cellStyle name="Millares" xfId="14" builtinId="3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  <cellStyle name="Porcentual 3" xfId="15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Líneas</a:t>
            </a:r>
            <a:r>
              <a:rPr lang="es-EC" baseline="0"/>
              <a:t> de Telefonía Fija  2001 - Julio 2015</a:t>
            </a:r>
            <a:endParaRPr lang="es-EC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7042744656917883E-2"/>
          <c:y val="8.4204292470717146E-2"/>
          <c:w val="0.86562842144731911"/>
          <c:h val="0.68418913862162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'DENSIDAD TOTAL 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TOTAL '!$B$16:$B$30</c:f>
              <c:numCache>
                <c:formatCode>_ * #,##0_ ;_ * \-#,##0_ ;_ * "-"??_ ;_ @_ 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42186</c:v>
                </c:pt>
              </c:numCache>
            </c:numRef>
          </c:cat>
          <c:val>
            <c:numRef>
              <c:f>'DENSIDAD TOTAL '!$C$16:$C$30</c:f>
              <c:numCache>
                <c:formatCode>_ * #,##0_ ;_ * \-#,##0_ ;_ * "-"??_ ;_ @_ </c:formatCode>
                <c:ptCount val="15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2374250</c:v>
                </c:pt>
                <c:pt idx="13">
                  <c:v>2422181</c:v>
                </c:pt>
                <c:pt idx="14">
                  <c:v>2477158</c:v>
                </c:pt>
              </c:numCache>
            </c:numRef>
          </c:val>
        </c:ser>
        <c:ser>
          <c:idx val="1"/>
          <c:order val="1"/>
          <c:tx>
            <c:strRef>
              <c:f>'DENSIDAD TOTAL 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TOTAL '!$B$16:$B$30</c:f>
              <c:numCache>
                <c:formatCode>_ * #,##0_ ;_ * \-#,##0_ ;_ * "-"??_ ;_ @_ 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42186</c:v>
                </c:pt>
              </c:numCache>
            </c:numRef>
          </c:cat>
          <c:val>
            <c:numRef>
              <c:f>'DENSIDAD TOTAL '!$D$16:$D$30</c:f>
              <c:numCache>
                <c:formatCode>_ * #,##0_ ;_ * \-#,##0_ ;_ * "-"??_ ;_ @_ </c:formatCode>
                <c:ptCount val="15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20521</c:v>
                </c:pt>
                <c:pt idx="13">
                  <c:v>19509</c:v>
                </c:pt>
                <c:pt idx="14">
                  <c:v>18959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78224"/>
        <c:axId val="214076544"/>
      </c:barChart>
      <c:lineChart>
        <c:grouping val="stacked"/>
        <c:varyColors val="0"/>
        <c:ser>
          <c:idx val="2"/>
          <c:order val="2"/>
          <c:tx>
            <c:strRef>
              <c:f>'DENSIDAD TOTAL 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7380952380952381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9047619047619223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'DENSIDAD TOTAL '!$B$16:$B$30</c:f>
              <c:numCache>
                <c:formatCode>_ * #,##0_ ;_ * \-#,##0_ ;_ * "-"??_ ;_ @_ 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42186</c:v>
                </c:pt>
              </c:numCache>
            </c:numRef>
          </c:cat>
          <c:val>
            <c:numRef>
              <c:f>'DENSIDAD TOTAL '!$G$16:$G$30</c:f>
              <c:numCache>
                <c:formatCode>0.00%</c:formatCode>
                <c:ptCount val="15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0.1518104028152841</c:v>
                </c:pt>
                <c:pt idx="13">
                  <c:v>0.15234410729681164</c:v>
                </c:pt>
                <c:pt idx="14">
                  <c:v>0.15432800199182606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79904"/>
        <c:axId val="214080464"/>
      </c:lineChart>
      <c:catAx>
        <c:axId val="214078224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214076544"/>
        <c:crosses val="autoZero"/>
        <c:auto val="1"/>
        <c:lblAlgn val="ctr"/>
        <c:lblOffset val="100"/>
        <c:noMultiLvlLbl val="0"/>
      </c:catAx>
      <c:valAx>
        <c:axId val="21407654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214078224"/>
        <c:crosses val="autoZero"/>
        <c:crossBetween val="between"/>
        <c:majorUnit val="500000"/>
      </c:valAx>
      <c:valAx>
        <c:axId val="21408046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214079904"/>
        <c:crosses val="max"/>
        <c:crossBetween val="between"/>
      </c:valAx>
      <c:catAx>
        <c:axId val="214079904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2140804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409575</xdr:colOff>
      <xdr:row>4</xdr:row>
      <xdr:rowOff>123825</xdr:rowOff>
    </xdr:from>
    <xdr:to>
      <xdr:col>16</xdr:col>
      <xdr:colOff>189865</xdr:colOff>
      <xdr:row>7</xdr:row>
      <xdr:rowOff>188632</xdr:rowOff>
    </xdr:to>
    <xdr:pic>
      <xdr:nvPicPr>
        <xdr:cNvPr id="4" name="Imagen 3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885825"/>
          <a:ext cx="2828290" cy="674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885824</xdr:colOff>
      <xdr:row>3</xdr:row>
      <xdr:rowOff>171450</xdr:rowOff>
    </xdr:from>
    <xdr:to>
      <xdr:col>6</xdr:col>
      <xdr:colOff>799464</xdr:colOff>
      <xdr:row>6</xdr:row>
      <xdr:rowOff>141007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49" y="742950"/>
          <a:ext cx="2590165" cy="5791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246530</xdr:colOff>
      <xdr:row>1</xdr:row>
      <xdr:rowOff>38100</xdr:rowOff>
    </xdr:from>
    <xdr:to>
      <xdr:col>6</xdr:col>
      <xdr:colOff>714375</xdr:colOff>
      <xdr:row>3</xdr:row>
      <xdr:rowOff>136525</xdr:rowOff>
    </xdr:to>
    <xdr:pic>
      <xdr:nvPicPr>
        <xdr:cNvPr id="2" name="Imagen 1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7080" y="228600"/>
          <a:ext cx="2268070" cy="51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view="pageBreakPreview" topLeftCell="A8" zoomScale="60" zoomScaleNormal="100" workbookViewId="0">
      <selection activeCell="J8" sqref="J8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89" t="s">
        <v>6</v>
      </c>
      <c r="F5" s="89"/>
      <c r="G5" s="89"/>
      <c r="H5" s="89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90" t="s">
        <v>65</v>
      </c>
      <c r="F6" s="90"/>
      <c r="G6" s="90"/>
      <c r="H6" s="90"/>
      <c r="I6" s="90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91" t="s">
        <v>64</v>
      </c>
      <c r="F9" s="91"/>
      <c r="G9" s="91"/>
      <c r="H9" s="91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topLeftCell="C13" zoomScaleNormal="100" workbookViewId="0">
      <selection activeCell="E30" sqref="E30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3"/>
      <c r="C1" s="13"/>
      <c r="D1" s="13"/>
      <c r="E1" s="13"/>
      <c r="F1" s="1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8"/>
      <c r="C2" s="8"/>
      <c r="D2" s="8"/>
      <c r="E2" s="8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8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93" t="s">
        <v>7</v>
      </c>
      <c r="C4" s="93"/>
      <c r="D4" s="93"/>
      <c r="E4" s="7"/>
      <c r="F4" s="7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91" t="s">
        <v>8</v>
      </c>
      <c r="C5" s="91"/>
      <c r="D5" s="91"/>
      <c r="E5" s="8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8"/>
      <c r="C6" s="8"/>
      <c r="D6" s="92"/>
      <c r="E6" s="92"/>
      <c r="F6" s="92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8"/>
      <c r="C7" s="9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8"/>
      <c r="C8" s="8"/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0" t="s">
        <v>62</v>
      </c>
      <c r="C9" s="10"/>
      <c r="D9" s="10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8"/>
      <c r="C10" s="8"/>
      <c r="D10" s="8"/>
      <c r="E10" s="8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97" t="s">
        <v>5</v>
      </c>
      <c r="C13" s="97" t="s">
        <v>2</v>
      </c>
      <c r="D13" s="97" t="s">
        <v>4</v>
      </c>
      <c r="E13" s="97" t="s">
        <v>3</v>
      </c>
      <c r="F13" s="97" t="s">
        <v>0</v>
      </c>
      <c r="G13" s="94" t="s">
        <v>1</v>
      </c>
    </row>
    <row r="14" spans="1:24" s="2" customFormat="1" x14ac:dyDescent="0.25">
      <c r="A14" s="6"/>
      <c r="B14" s="98"/>
      <c r="C14" s="98"/>
      <c r="D14" s="98"/>
      <c r="E14" s="98"/>
      <c r="F14" s="98"/>
      <c r="G14" s="95"/>
    </row>
    <row r="15" spans="1:24" s="2" customFormat="1" x14ac:dyDescent="0.25">
      <c r="A15" s="6"/>
      <c r="B15" s="99"/>
      <c r="C15" s="99"/>
      <c r="D15" s="99"/>
      <c r="E15" s="99"/>
      <c r="F15" s="99"/>
      <c r="G15" s="96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4">
        <f t="shared" ref="G16:G28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4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4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4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4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4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4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4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4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4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4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4">
        <f t="shared" si="1"/>
        <v>0.14874531384082687</v>
      </c>
    </row>
    <row r="28" spans="1:19" s="2" customFormat="1" x14ac:dyDescent="0.25">
      <c r="A28" s="6"/>
      <c r="B28" s="5">
        <v>2013</v>
      </c>
      <c r="C28" s="15">
        <v>2374250</v>
      </c>
      <c r="D28" s="15">
        <v>20521</v>
      </c>
      <c r="E28" s="5">
        <f>+D28+C28</f>
        <v>2394771</v>
      </c>
      <c r="F28" s="15">
        <v>15774749</v>
      </c>
      <c r="G28" s="14">
        <f t="shared" si="1"/>
        <v>0.1518104028152841</v>
      </c>
    </row>
    <row r="29" spans="1:19" s="2" customFormat="1" x14ac:dyDescent="0.25">
      <c r="A29" s="6"/>
      <c r="B29" s="5">
        <v>2014</v>
      </c>
      <c r="C29" s="15">
        <v>2422181</v>
      </c>
      <c r="D29" s="15">
        <v>19509</v>
      </c>
      <c r="E29" s="5">
        <f>C29+D29</f>
        <v>2441690</v>
      </c>
      <c r="F29" s="15">
        <v>16027465.999999996</v>
      </c>
      <c r="G29" s="14">
        <f>+E29/F29</f>
        <v>0.15234410729681164</v>
      </c>
    </row>
    <row r="30" spans="1:19" s="2" customFormat="1" x14ac:dyDescent="0.25">
      <c r="A30" s="6"/>
      <c r="B30" s="12">
        <v>42186</v>
      </c>
      <c r="C30" s="15">
        <v>2477158</v>
      </c>
      <c r="D30" s="15">
        <v>18959</v>
      </c>
      <c r="E30" s="5">
        <f>C30+D30</f>
        <v>2496117</v>
      </c>
      <c r="F30" s="15">
        <v>16174103</v>
      </c>
      <c r="G30" s="14">
        <f>+E30/F30</f>
        <v>0.15432800199182606</v>
      </c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9"/>
  <sheetViews>
    <sheetView tabSelected="1" topLeftCell="A103" workbookViewId="0">
      <selection activeCell="F116" sqref="F116"/>
    </sheetView>
  </sheetViews>
  <sheetFormatPr baseColWidth="10" defaultRowHeight="15" x14ac:dyDescent="0.25"/>
  <cols>
    <col min="1" max="1" width="2.140625" style="20" customWidth="1"/>
    <col min="2" max="2" width="39.5703125" style="20" bestFit="1" customWidth="1"/>
    <col min="3" max="3" width="12.7109375" style="20" customWidth="1"/>
    <col min="4" max="4" width="11.5703125" style="20" customWidth="1"/>
    <col min="5" max="5" width="13" style="20" customWidth="1"/>
    <col min="6" max="6" width="14" style="20" bestFit="1" customWidth="1"/>
    <col min="7" max="7" width="16.28515625" style="20" customWidth="1"/>
    <col min="8" max="16384" width="11.42578125" style="20"/>
  </cols>
  <sheetData>
    <row r="1" spans="2:9" x14ac:dyDescent="0.2">
      <c r="B1" s="8"/>
      <c r="C1" s="8"/>
      <c r="D1" s="8"/>
      <c r="E1" s="8"/>
      <c r="F1" s="116"/>
      <c r="G1" s="116"/>
      <c r="H1" s="19"/>
      <c r="I1" s="19"/>
    </row>
    <row r="2" spans="2:9" x14ac:dyDescent="0.2">
      <c r="B2" s="8"/>
      <c r="C2" s="8"/>
      <c r="D2" s="8"/>
      <c r="E2" s="8"/>
      <c r="F2" s="116"/>
      <c r="G2" s="116"/>
      <c r="H2" s="19"/>
      <c r="I2" s="19"/>
    </row>
    <row r="3" spans="2:9" ht="18" x14ac:dyDescent="0.25">
      <c r="B3" s="21" t="s">
        <v>9</v>
      </c>
      <c r="C3" s="89"/>
      <c r="D3" s="89"/>
      <c r="E3" s="89"/>
      <c r="F3" s="116"/>
      <c r="G3" s="116"/>
      <c r="H3" s="19"/>
      <c r="I3" s="19"/>
    </row>
    <row r="4" spans="2:9" x14ac:dyDescent="0.2">
      <c r="B4" s="22" t="s">
        <v>66</v>
      </c>
      <c r="C4" s="16"/>
      <c r="D4" s="8"/>
      <c r="E4" s="8"/>
      <c r="F4" s="116"/>
      <c r="G4" s="116"/>
      <c r="H4" s="19"/>
      <c r="I4" s="19"/>
    </row>
    <row r="5" spans="2:9" x14ac:dyDescent="0.2">
      <c r="B5" s="8"/>
      <c r="C5" s="8"/>
      <c r="D5" s="92"/>
      <c r="E5" s="92"/>
      <c r="F5" s="116"/>
      <c r="G5" s="116"/>
      <c r="H5" s="19"/>
      <c r="I5" s="19"/>
    </row>
    <row r="6" spans="2:9" x14ac:dyDescent="0.2">
      <c r="B6" s="8"/>
      <c r="C6" s="9"/>
      <c r="D6" s="8"/>
      <c r="E6" s="8"/>
      <c r="F6" s="116"/>
      <c r="G6" s="116"/>
      <c r="H6" s="19"/>
      <c r="I6" s="19"/>
    </row>
    <row r="7" spans="2:9" x14ac:dyDescent="0.2">
      <c r="B7" s="23" t="s">
        <v>63</v>
      </c>
      <c r="C7" s="10"/>
      <c r="D7" s="8"/>
      <c r="E7" s="8"/>
      <c r="F7" s="116"/>
      <c r="G7" s="116"/>
      <c r="H7" s="19"/>
      <c r="I7" s="19"/>
    </row>
    <row r="8" spans="2:9" ht="15.75" customHeight="1" x14ac:dyDescent="0.2">
      <c r="B8" s="23" t="s">
        <v>64</v>
      </c>
      <c r="C8" s="10"/>
      <c r="D8" s="8"/>
      <c r="E8" s="8"/>
      <c r="F8" s="116"/>
      <c r="G8" s="116"/>
      <c r="H8" s="19"/>
      <c r="I8" s="19"/>
    </row>
    <row r="9" spans="2:9" x14ac:dyDescent="0.2">
      <c r="B9" s="8"/>
      <c r="C9" s="8"/>
      <c r="D9" s="8"/>
      <c r="E9" s="8"/>
      <c r="F9" s="116"/>
      <c r="G9" s="116"/>
      <c r="H9" s="19"/>
      <c r="I9" s="19"/>
    </row>
    <row r="10" spans="2:9" ht="24.75" customHeight="1" x14ac:dyDescent="0.2">
      <c r="B10" s="8"/>
      <c r="C10" s="8"/>
      <c r="D10" s="8"/>
      <c r="E10" s="8"/>
      <c r="F10" s="116"/>
      <c r="G10" s="116"/>
      <c r="H10" s="19"/>
      <c r="I10" s="19"/>
    </row>
    <row r="11" spans="2:9" ht="17.25" customHeight="1" thickBot="1" x14ac:dyDescent="0.3">
      <c r="B11" s="106"/>
      <c r="C11" s="106"/>
      <c r="D11" s="106"/>
      <c r="E11" s="106"/>
      <c r="F11" s="106"/>
      <c r="G11" s="106"/>
    </row>
    <row r="12" spans="2:9" ht="17.25" customHeight="1" thickBot="1" x14ac:dyDescent="0.3">
      <c r="B12" s="108" t="s">
        <v>10</v>
      </c>
      <c r="C12" s="109"/>
      <c r="D12" s="109"/>
      <c r="E12" s="109"/>
      <c r="F12" s="109"/>
      <c r="G12" s="110"/>
    </row>
    <row r="13" spans="2:9" ht="20.25" customHeight="1" thickBot="1" x14ac:dyDescent="0.3">
      <c r="B13" s="97" t="s">
        <v>11</v>
      </c>
      <c r="C13" s="105" t="s">
        <v>12</v>
      </c>
      <c r="D13" s="101"/>
      <c r="E13" s="102"/>
      <c r="F13" s="97" t="s">
        <v>13</v>
      </c>
      <c r="G13" s="97" t="s">
        <v>14</v>
      </c>
    </row>
    <row r="14" spans="2:9" ht="22.5" customHeight="1" thickBot="1" x14ac:dyDescent="0.3">
      <c r="B14" s="111"/>
      <c r="C14" s="24" t="s">
        <v>15</v>
      </c>
      <c r="D14" s="24" t="s">
        <v>16</v>
      </c>
      <c r="E14" s="25" t="s">
        <v>17</v>
      </c>
      <c r="F14" s="111"/>
      <c r="G14" s="111"/>
    </row>
    <row r="15" spans="2:9" x14ac:dyDescent="0.2">
      <c r="B15" s="26" t="s">
        <v>18</v>
      </c>
      <c r="C15" s="27">
        <v>26227</v>
      </c>
      <c r="D15" s="28">
        <v>79</v>
      </c>
      <c r="E15" s="29">
        <f t="shared" ref="E15:E38" si="0">SUM(C15:D15)</f>
        <v>26306</v>
      </c>
      <c r="F15" s="30">
        <v>804477.41666666698</v>
      </c>
      <c r="G15" s="31">
        <f>E15/F15</f>
        <v>3.269948845674038E-2</v>
      </c>
    </row>
    <row r="16" spans="2:9" x14ac:dyDescent="0.2">
      <c r="B16" s="32" t="s">
        <v>19</v>
      </c>
      <c r="C16" s="33">
        <v>21079</v>
      </c>
      <c r="D16" s="34">
        <v>175</v>
      </c>
      <c r="E16" s="35">
        <f t="shared" si="0"/>
        <v>21254</v>
      </c>
      <c r="F16" s="30">
        <v>200746.75</v>
      </c>
      <c r="G16" s="37">
        <f t="shared" ref="G16:G38" si="1">E16/F16</f>
        <v>0.10587469037481304</v>
      </c>
    </row>
    <row r="17" spans="2:7" x14ac:dyDescent="0.2">
      <c r="B17" s="32" t="s">
        <v>20</v>
      </c>
      <c r="C17" s="33">
        <v>30124</v>
      </c>
      <c r="D17" s="34">
        <v>11</v>
      </c>
      <c r="E17" s="35">
        <f t="shared" si="0"/>
        <v>30135</v>
      </c>
      <c r="F17" s="36">
        <v>256538.74999999997</v>
      </c>
      <c r="G17" s="37">
        <f t="shared" si="1"/>
        <v>0.11746763403189578</v>
      </c>
    </row>
    <row r="18" spans="2:7" x14ac:dyDescent="0.2">
      <c r="B18" s="32" t="s">
        <v>21</v>
      </c>
      <c r="C18" s="33">
        <v>24440</v>
      </c>
      <c r="D18" s="34">
        <v>203</v>
      </c>
      <c r="E18" s="35">
        <f t="shared" si="0"/>
        <v>24643</v>
      </c>
      <c r="F18" s="30">
        <v>179126.33333333331</v>
      </c>
      <c r="G18" s="37">
        <f t="shared" si="1"/>
        <v>0.13757329556979339</v>
      </c>
    </row>
    <row r="19" spans="2:7" x14ac:dyDescent="0.2">
      <c r="B19" s="32" t="s">
        <v>22</v>
      </c>
      <c r="C19" s="33">
        <v>61988</v>
      </c>
      <c r="D19" s="34">
        <v>527</v>
      </c>
      <c r="E19" s="35">
        <f t="shared" si="0"/>
        <v>62515</v>
      </c>
      <c r="F19" s="30">
        <v>499563.5833333332</v>
      </c>
      <c r="G19" s="37">
        <f t="shared" si="1"/>
        <v>0.12513922568748759</v>
      </c>
    </row>
    <row r="20" spans="2:7" x14ac:dyDescent="0.2">
      <c r="B20" s="32" t="s">
        <v>23</v>
      </c>
      <c r="C20" s="33">
        <v>46182</v>
      </c>
      <c r="D20" s="34">
        <v>242</v>
      </c>
      <c r="E20" s="35">
        <f t="shared" si="0"/>
        <v>46424</v>
      </c>
      <c r="F20" s="30">
        <v>454702.75000000006</v>
      </c>
      <c r="G20" s="37">
        <f t="shared" si="1"/>
        <v>0.10209746917079343</v>
      </c>
    </row>
    <row r="21" spans="2:7" x14ac:dyDescent="0.2">
      <c r="B21" s="32" t="s">
        <v>24</v>
      </c>
      <c r="C21" s="33">
        <v>76681</v>
      </c>
      <c r="D21" s="34">
        <v>85</v>
      </c>
      <c r="E21" s="35">
        <f t="shared" si="0"/>
        <v>76766</v>
      </c>
      <c r="F21" s="30">
        <v>668006.16666666686</v>
      </c>
      <c r="G21" s="37">
        <f t="shared" si="1"/>
        <v>0.1149181008059556</v>
      </c>
    </row>
    <row r="22" spans="2:7" x14ac:dyDescent="0.2">
      <c r="B22" s="32" t="s">
        <v>25</v>
      </c>
      <c r="C22" s="33">
        <v>42967</v>
      </c>
      <c r="D22" s="34">
        <v>300</v>
      </c>
      <c r="E22" s="35">
        <f t="shared" si="0"/>
        <v>43267</v>
      </c>
      <c r="F22" s="30">
        <v>595904.5</v>
      </c>
      <c r="G22" s="37">
        <f t="shared" si="1"/>
        <v>7.2607271802780482E-2</v>
      </c>
    </row>
    <row r="23" spans="2:7" x14ac:dyDescent="0.2">
      <c r="B23" s="32" t="s">
        <v>26</v>
      </c>
      <c r="C23" s="33">
        <v>8011</v>
      </c>
      <c r="D23" s="34">
        <v>2</v>
      </c>
      <c r="E23" s="35">
        <f t="shared" si="0"/>
        <v>8013</v>
      </c>
      <c r="F23" s="30">
        <v>29150.083333333325</v>
      </c>
      <c r="G23" s="37">
        <f t="shared" si="1"/>
        <v>0.27488772187615251</v>
      </c>
    </row>
    <row r="24" spans="2:7" x14ac:dyDescent="0.2">
      <c r="B24" s="32" t="s">
        <v>27</v>
      </c>
      <c r="C24" s="33">
        <v>497160</v>
      </c>
      <c r="D24" s="34">
        <v>635</v>
      </c>
      <c r="E24" s="35">
        <f t="shared" si="0"/>
        <v>497795</v>
      </c>
      <c r="F24" s="30">
        <v>4060605.6666666665</v>
      </c>
      <c r="G24" s="37">
        <f t="shared" si="1"/>
        <v>0.12259131786333681</v>
      </c>
    </row>
    <row r="25" spans="2:7" x14ac:dyDescent="0.2">
      <c r="B25" s="32" t="s">
        <v>28</v>
      </c>
      <c r="C25" s="33">
        <v>65239</v>
      </c>
      <c r="D25" s="34">
        <v>510</v>
      </c>
      <c r="E25" s="35">
        <f t="shared" si="0"/>
        <v>65749</v>
      </c>
      <c r="F25" s="30">
        <v>442547.08333333343</v>
      </c>
      <c r="G25" s="37">
        <f t="shared" si="1"/>
        <v>0.14856950249173106</v>
      </c>
    </row>
    <row r="26" spans="2:7" x14ac:dyDescent="0.2">
      <c r="B26" s="32" t="s">
        <v>29</v>
      </c>
      <c r="C26" s="33">
        <v>65739</v>
      </c>
      <c r="D26" s="34">
        <v>200</v>
      </c>
      <c r="E26" s="35">
        <f t="shared" si="0"/>
        <v>65939</v>
      </c>
      <c r="F26" s="30">
        <v>493203.5833333332</v>
      </c>
      <c r="G26" s="37">
        <f t="shared" si="1"/>
        <v>0.13369529790182996</v>
      </c>
    </row>
    <row r="27" spans="2:7" x14ac:dyDescent="0.2">
      <c r="B27" s="32" t="s">
        <v>30</v>
      </c>
      <c r="C27" s="33">
        <v>45853</v>
      </c>
      <c r="D27" s="34">
        <v>28</v>
      </c>
      <c r="E27" s="35">
        <f t="shared" si="0"/>
        <v>45881</v>
      </c>
      <c r="F27" s="30">
        <v>860457.49999999977</v>
      </c>
      <c r="G27" s="37">
        <f t="shared" si="1"/>
        <v>5.3321634130680494E-2</v>
      </c>
    </row>
    <row r="28" spans="2:7" x14ac:dyDescent="0.2">
      <c r="B28" s="32" t="s">
        <v>31</v>
      </c>
      <c r="C28" s="33">
        <v>105000</v>
      </c>
      <c r="D28" s="34">
        <v>124</v>
      </c>
      <c r="E28" s="35">
        <f t="shared" si="0"/>
        <v>105124</v>
      </c>
      <c r="F28" s="30">
        <v>1490355.1666666663</v>
      </c>
      <c r="G28" s="37">
        <f t="shared" si="1"/>
        <v>7.0536206637992691E-2</v>
      </c>
    </row>
    <row r="29" spans="2:7" x14ac:dyDescent="0.2">
      <c r="B29" s="32" t="s">
        <v>32</v>
      </c>
      <c r="C29" s="33">
        <v>20478</v>
      </c>
      <c r="D29" s="34">
        <v>144</v>
      </c>
      <c r="E29" s="35">
        <f t="shared" si="0"/>
        <v>20622</v>
      </c>
      <c r="F29" s="30">
        <v>173260.6666666666</v>
      </c>
      <c r="G29" s="37">
        <f t="shared" si="1"/>
        <v>0.11902297501644925</v>
      </c>
    </row>
    <row r="30" spans="2:7" x14ac:dyDescent="0.2">
      <c r="B30" s="32" t="s">
        <v>33</v>
      </c>
      <c r="C30" s="33">
        <v>12300</v>
      </c>
      <c r="D30" s="34">
        <v>153</v>
      </c>
      <c r="E30" s="35">
        <f t="shared" si="0"/>
        <v>12453</v>
      </c>
      <c r="F30" s="30">
        <v>119027.74999999999</v>
      </c>
      <c r="G30" s="37">
        <f t="shared" si="1"/>
        <v>0.10462266152220807</v>
      </c>
    </row>
    <row r="31" spans="2:7" x14ac:dyDescent="0.2">
      <c r="B31" s="32" t="s">
        <v>34</v>
      </c>
      <c r="C31" s="33">
        <v>12188</v>
      </c>
      <c r="D31" s="34">
        <v>104</v>
      </c>
      <c r="E31" s="35">
        <f t="shared" si="0"/>
        <v>12292</v>
      </c>
      <c r="F31" s="30">
        <v>149975.33333333326</v>
      </c>
      <c r="G31" s="37">
        <f t="shared" si="1"/>
        <v>8.1960144557104986E-2</v>
      </c>
    </row>
    <row r="32" spans="2:7" x14ac:dyDescent="0.2">
      <c r="B32" s="32" t="s">
        <v>35</v>
      </c>
      <c r="C32" s="33">
        <v>14208</v>
      </c>
      <c r="D32" s="34">
        <v>147</v>
      </c>
      <c r="E32" s="35">
        <f t="shared" si="0"/>
        <v>14355</v>
      </c>
      <c r="F32" s="30">
        <v>98704.166666666672</v>
      </c>
      <c r="G32" s="37">
        <f t="shared" si="1"/>
        <v>0.14543458989404365</v>
      </c>
    </row>
    <row r="33" spans="2:7" x14ac:dyDescent="0.2">
      <c r="B33" s="32" t="s">
        <v>36</v>
      </c>
      <c r="C33" s="33">
        <v>743200</v>
      </c>
      <c r="D33" s="34">
        <v>4836</v>
      </c>
      <c r="E33" s="35">
        <f t="shared" si="0"/>
        <v>748036</v>
      </c>
      <c r="F33" s="30">
        <v>2924229.0833333349</v>
      </c>
      <c r="G33" s="37">
        <f t="shared" si="1"/>
        <v>0.25580622402787684</v>
      </c>
    </row>
    <row r="34" spans="2:7" x14ac:dyDescent="0.2">
      <c r="B34" s="32" t="s">
        <v>37</v>
      </c>
      <c r="C34" s="33">
        <v>28631</v>
      </c>
      <c r="D34" s="34">
        <v>27</v>
      </c>
      <c r="E34" s="35">
        <f t="shared" si="0"/>
        <v>28658</v>
      </c>
      <c r="F34" s="30">
        <v>355449.33333333326</v>
      </c>
      <c r="G34" s="37">
        <f t="shared" si="1"/>
        <v>8.0624711632600252E-2</v>
      </c>
    </row>
    <row r="35" spans="2:7" x14ac:dyDescent="0.2">
      <c r="B35" s="32" t="s">
        <v>38</v>
      </c>
      <c r="C35" s="33">
        <v>59420</v>
      </c>
      <c r="D35" s="34">
        <v>134</v>
      </c>
      <c r="E35" s="35">
        <f t="shared" si="0"/>
        <v>59554</v>
      </c>
      <c r="F35" s="30">
        <v>415645.3333333332</v>
      </c>
      <c r="G35" s="37">
        <f t="shared" si="1"/>
        <v>0.14328080992127909</v>
      </c>
    </row>
    <row r="36" spans="2:7" x14ac:dyDescent="0.2">
      <c r="B36" s="32" t="s">
        <v>39</v>
      </c>
      <c r="C36" s="33">
        <v>17771</v>
      </c>
      <c r="D36" s="34">
        <v>168</v>
      </c>
      <c r="E36" s="35">
        <f t="shared" si="0"/>
        <v>17939</v>
      </c>
      <c r="F36" s="30">
        <v>203531.83333333331</v>
      </c>
      <c r="G36" s="37">
        <f t="shared" si="1"/>
        <v>8.8138546713822832E-2</v>
      </c>
    </row>
    <row r="37" spans="2:7" x14ac:dyDescent="0.2">
      <c r="B37" s="32" t="s">
        <v>40</v>
      </c>
      <c r="C37" s="33">
        <v>88378</v>
      </c>
      <c r="D37" s="34">
        <v>574</v>
      </c>
      <c r="E37" s="35">
        <f t="shared" si="0"/>
        <v>88952</v>
      </c>
      <c r="F37" s="30">
        <v>554758.41666666674</v>
      </c>
      <c r="G37" s="37">
        <f t="shared" si="1"/>
        <v>0.16034366911362766</v>
      </c>
    </row>
    <row r="38" spans="2:7" ht="15.75" thickBot="1" x14ac:dyDescent="0.25">
      <c r="B38" s="38" t="s">
        <v>41</v>
      </c>
      <c r="C38" s="39">
        <v>13217</v>
      </c>
      <c r="D38" s="40">
        <v>95</v>
      </c>
      <c r="E38" s="41">
        <f t="shared" si="0"/>
        <v>13312</v>
      </c>
      <c r="F38" s="30">
        <v>106692.33333333334</v>
      </c>
      <c r="G38" s="42">
        <f t="shared" si="1"/>
        <v>0.1247699772242304</v>
      </c>
    </row>
    <row r="39" spans="2:7" ht="15.75" thickBot="1" x14ac:dyDescent="0.3">
      <c r="B39" s="43" t="s">
        <v>42</v>
      </c>
      <c r="C39" s="44">
        <f>SUM(C15:C38)</f>
        <v>2126481</v>
      </c>
      <c r="D39" s="44">
        <f>SUM(D15:D38)</f>
        <v>9503</v>
      </c>
      <c r="E39" s="44">
        <f t="shared" ref="E39:F39" si="2">SUM(E15:E38)</f>
        <v>2135984</v>
      </c>
      <c r="F39" s="44">
        <f t="shared" si="2"/>
        <v>16136659.583333334</v>
      </c>
      <c r="G39" s="45">
        <f>+E39/F39</f>
        <v>0.13236841175023237</v>
      </c>
    </row>
    <row r="40" spans="2:7" x14ac:dyDescent="0.25">
      <c r="B40" s="46" t="s">
        <v>61</v>
      </c>
      <c r="C40" s="47"/>
      <c r="D40" s="47"/>
      <c r="E40" s="47"/>
      <c r="F40" s="47"/>
      <c r="G40" s="48"/>
    </row>
    <row r="41" spans="2:7" x14ac:dyDescent="0.25">
      <c r="B41" s="49"/>
      <c r="C41" s="47"/>
      <c r="D41" s="47"/>
      <c r="E41" s="47"/>
      <c r="F41" s="50"/>
      <c r="G41" s="48"/>
    </row>
    <row r="42" spans="2:7" ht="15.75" thickBot="1" x14ac:dyDescent="0.3">
      <c r="B42" s="49"/>
      <c r="C42" s="47"/>
      <c r="D42" s="47"/>
      <c r="E42" s="47"/>
      <c r="F42" s="50"/>
      <c r="G42" s="48"/>
    </row>
    <row r="43" spans="2:7" ht="15.75" thickBot="1" x14ac:dyDescent="0.3">
      <c r="B43" s="108" t="s">
        <v>43</v>
      </c>
      <c r="C43" s="109"/>
      <c r="D43" s="109"/>
      <c r="E43" s="109"/>
      <c r="F43" s="109"/>
      <c r="G43" s="110"/>
    </row>
    <row r="44" spans="2:7" ht="16.5" thickBot="1" x14ac:dyDescent="0.3">
      <c r="B44" s="106"/>
      <c r="C44" s="106"/>
      <c r="D44" s="106"/>
      <c r="E44" s="106"/>
      <c r="F44" s="106"/>
      <c r="G44" s="106"/>
    </row>
    <row r="45" spans="2:7" ht="15.75" thickBot="1" x14ac:dyDescent="0.3">
      <c r="B45" s="97" t="s">
        <v>11</v>
      </c>
      <c r="C45" s="105" t="s">
        <v>12</v>
      </c>
      <c r="D45" s="101"/>
      <c r="E45" s="102"/>
      <c r="F45" s="97" t="s">
        <v>13</v>
      </c>
      <c r="G45" s="97" t="s">
        <v>14</v>
      </c>
    </row>
    <row r="46" spans="2:7" ht="23.25" thickBot="1" x14ac:dyDescent="0.3">
      <c r="B46" s="111"/>
      <c r="C46" s="24" t="s">
        <v>15</v>
      </c>
      <c r="D46" s="24" t="s">
        <v>16</v>
      </c>
      <c r="E46" s="25" t="s">
        <v>17</v>
      </c>
      <c r="F46" s="111"/>
      <c r="G46" s="111"/>
    </row>
    <row r="47" spans="2:7" x14ac:dyDescent="0.25">
      <c r="B47" s="32" t="s">
        <v>24</v>
      </c>
      <c r="C47" s="51">
        <v>1373</v>
      </c>
      <c r="D47" s="51">
        <v>59</v>
      </c>
      <c r="E47" s="52">
        <f>C47+D47</f>
        <v>1432</v>
      </c>
      <c r="F47" s="53">
        <f>F21</f>
        <v>668006.16666666686</v>
      </c>
      <c r="G47" s="54">
        <f>E47/F47</f>
        <v>2.1436927852711931E-3</v>
      </c>
    </row>
    <row r="48" spans="2:7" x14ac:dyDescent="0.25">
      <c r="B48" s="32" t="s">
        <v>27</v>
      </c>
      <c r="C48" s="34">
        <v>55612</v>
      </c>
      <c r="D48" s="55">
        <v>1346</v>
      </c>
      <c r="E48" s="52">
        <f t="shared" ref="E48:E51" si="3">C48+D48</f>
        <v>56958</v>
      </c>
      <c r="F48" s="53">
        <f>F24</f>
        <v>4060605.6666666665</v>
      </c>
      <c r="G48" s="54">
        <f>E48/F48</f>
        <v>1.4026971510079327E-2</v>
      </c>
    </row>
    <row r="49" spans="2:7" x14ac:dyDescent="0.25">
      <c r="B49" s="32" t="s">
        <v>28</v>
      </c>
      <c r="C49" s="34">
        <v>2826</v>
      </c>
      <c r="D49" s="34">
        <v>398</v>
      </c>
      <c r="E49" s="52">
        <f t="shared" si="3"/>
        <v>3224</v>
      </c>
      <c r="F49" s="53">
        <f>F25</f>
        <v>442547.08333333343</v>
      </c>
      <c r="G49" s="54">
        <f>E49/F49</f>
        <v>7.2851005495648755E-3</v>
      </c>
    </row>
    <row r="50" spans="2:7" x14ac:dyDescent="0.25">
      <c r="B50" s="32" t="s">
        <v>31</v>
      </c>
      <c r="C50" s="34">
        <v>1846</v>
      </c>
      <c r="D50" s="34">
        <v>19</v>
      </c>
      <c r="E50" s="52">
        <f t="shared" si="3"/>
        <v>1865</v>
      </c>
      <c r="F50" s="53">
        <f>F28</f>
        <v>1490355.1666666663</v>
      </c>
      <c r="G50" s="54">
        <f>E50/F50</f>
        <v>1.2513795648934245E-3</v>
      </c>
    </row>
    <row r="51" spans="2:7" ht="15.75" thickBot="1" x14ac:dyDescent="0.3">
      <c r="B51" s="56" t="s">
        <v>36</v>
      </c>
      <c r="C51" s="57">
        <v>46156</v>
      </c>
      <c r="D51" s="58">
        <v>2831</v>
      </c>
      <c r="E51" s="52">
        <f t="shared" si="3"/>
        <v>48987</v>
      </c>
      <c r="F51" s="59">
        <f>F33</f>
        <v>2924229.0833333349</v>
      </c>
      <c r="G51" s="60">
        <f>E51/F51</f>
        <v>1.6752107514148521E-2</v>
      </c>
    </row>
    <row r="52" spans="2:7" ht="15.75" thickBot="1" x14ac:dyDescent="0.3">
      <c r="B52" s="61" t="s">
        <v>42</v>
      </c>
      <c r="C52" s="62">
        <f t="shared" ref="C52:F52" si="4">SUM(C47:C51)</f>
        <v>107813</v>
      </c>
      <c r="D52" s="62">
        <f t="shared" si="4"/>
        <v>4653</v>
      </c>
      <c r="E52" s="62">
        <f t="shared" si="4"/>
        <v>112466</v>
      </c>
      <c r="F52" s="62">
        <f t="shared" si="4"/>
        <v>9585743.1666666679</v>
      </c>
      <c r="G52" s="63">
        <f>+E52/F52</f>
        <v>1.1732632310772494E-2</v>
      </c>
    </row>
    <row r="53" spans="2:7" x14ac:dyDescent="0.25">
      <c r="B53" s="64" t="str">
        <f>+B40</f>
        <v>* Proyección de Población a julio 2015</v>
      </c>
      <c r="C53" s="65"/>
      <c r="D53" s="65"/>
      <c r="E53" s="66"/>
      <c r="F53" s="67"/>
      <c r="G53" s="65"/>
    </row>
    <row r="54" spans="2:7" x14ac:dyDescent="0.25">
      <c r="B54" s="46" t="s">
        <v>44</v>
      </c>
      <c r="C54" s="88"/>
      <c r="D54" s="88"/>
      <c r="E54" s="46"/>
      <c r="F54" s="46"/>
      <c r="G54" s="46"/>
    </row>
    <row r="55" spans="2:7" x14ac:dyDescent="0.25">
      <c r="B55" s="114" t="s">
        <v>45</v>
      </c>
      <c r="C55" s="115"/>
      <c r="D55" s="115"/>
      <c r="E55" s="68"/>
      <c r="F55" s="69"/>
      <c r="G55" s="68"/>
    </row>
    <row r="56" spans="2:7" ht="15.75" thickBot="1" x14ac:dyDescent="0.3">
      <c r="B56" s="68"/>
      <c r="C56" s="68"/>
      <c r="D56" s="68"/>
      <c r="E56" s="68"/>
      <c r="F56" s="68"/>
      <c r="G56" s="68"/>
    </row>
    <row r="57" spans="2:7" ht="15.75" thickBot="1" x14ac:dyDescent="0.3">
      <c r="B57" s="108" t="s">
        <v>46</v>
      </c>
      <c r="C57" s="109"/>
      <c r="D57" s="109"/>
      <c r="E57" s="109"/>
      <c r="F57" s="109"/>
      <c r="G57" s="110"/>
    </row>
    <row r="58" spans="2:7" ht="16.5" thickBot="1" x14ac:dyDescent="0.3">
      <c r="B58" s="106"/>
      <c r="C58" s="106"/>
      <c r="D58" s="106"/>
      <c r="E58" s="106"/>
      <c r="F58" s="106"/>
      <c r="G58" s="106"/>
    </row>
    <row r="59" spans="2:7" ht="15.75" thickBot="1" x14ac:dyDescent="0.3">
      <c r="B59" s="97" t="s">
        <v>11</v>
      </c>
      <c r="C59" s="105" t="s">
        <v>12</v>
      </c>
      <c r="D59" s="101"/>
      <c r="E59" s="102"/>
      <c r="F59" s="97" t="s">
        <v>13</v>
      </c>
      <c r="G59" s="97" t="s">
        <v>14</v>
      </c>
    </row>
    <row r="60" spans="2:7" ht="23.25" thickBot="1" x14ac:dyDescent="0.3">
      <c r="B60" s="111"/>
      <c r="C60" s="24" t="s">
        <v>15</v>
      </c>
      <c r="D60" s="24" t="s">
        <v>16</v>
      </c>
      <c r="E60" s="25" t="s">
        <v>17</v>
      </c>
      <c r="F60" s="111"/>
      <c r="G60" s="111"/>
    </row>
    <row r="61" spans="2:7" x14ac:dyDescent="0.25">
      <c r="B61" s="32" t="s">
        <v>47</v>
      </c>
      <c r="C61" s="34">
        <v>152523</v>
      </c>
      <c r="D61" s="55">
        <v>612</v>
      </c>
      <c r="E61" s="34">
        <f>SUM(C61:D61)</f>
        <v>153135</v>
      </c>
      <c r="F61" s="53">
        <f>F15</f>
        <v>804477.41666666698</v>
      </c>
      <c r="G61" s="54">
        <f>E61/F61</f>
        <v>0.19035338572276053</v>
      </c>
    </row>
    <row r="62" spans="2:7" x14ac:dyDescent="0.25">
      <c r="B62" s="32" t="s">
        <v>27</v>
      </c>
      <c r="C62" s="34">
        <v>230</v>
      </c>
      <c r="D62" s="34"/>
      <c r="E62" s="34">
        <f>SUM(C62:D62)</f>
        <v>230</v>
      </c>
      <c r="F62" s="53">
        <f>F24</f>
        <v>4060605.6666666665</v>
      </c>
      <c r="G62" s="54">
        <f>E62/F62</f>
        <v>5.6641796539875788E-5</v>
      </c>
    </row>
    <row r="63" spans="2:7" ht="15.75" thickBot="1" x14ac:dyDescent="0.3">
      <c r="B63" s="56" t="s">
        <v>36</v>
      </c>
      <c r="C63" s="57">
        <v>55</v>
      </c>
      <c r="D63" s="57"/>
      <c r="E63" s="57">
        <f>SUM(C63:D63)</f>
        <v>55</v>
      </c>
      <c r="F63" s="59">
        <f>F33</f>
        <v>2924229.0833333349</v>
      </c>
      <c r="G63" s="60">
        <f>E63/F63</f>
        <v>1.8808375962564937E-5</v>
      </c>
    </row>
    <row r="64" spans="2:7" ht="15.75" thickBot="1" x14ac:dyDescent="0.3">
      <c r="B64" s="61" t="s">
        <v>42</v>
      </c>
      <c r="C64" s="70">
        <f>SUM(C61:C63)</f>
        <v>152808</v>
      </c>
      <c r="D64" s="71">
        <f>SUM(D61:D63)</f>
        <v>612</v>
      </c>
      <c r="E64" s="70">
        <f>SUM(E61:E63)</f>
        <v>153420</v>
      </c>
      <c r="F64" s="72">
        <f>SUM(F61:F63)</f>
        <v>7789312.1666666688</v>
      </c>
      <c r="G64" s="73">
        <f>+E64/F64</f>
        <v>1.9696219219014047E-2</v>
      </c>
    </row>
    <row r="65" spans="2:7" x14ac:dyDescent="0.25">
      <c r="B65" s="46" t="str">
        <f>+B53</f>
        <v>* Proyección de Población a julio 2015</v>
      </c>
      <c r="C65" s="65"/>
      <c r="D65" s="65"/>
      <c r="E65" s="65"/>
      <c r="F65" s="65"/>
      <c r="G65" s="65"/>
    </row>
    <row r="66" spans="2:7" ht="15.75" thickBot="1" x14ac:dyDescent="0.3">
      <c r="B66" s="46"/>
      <c r="C66" s="65"/>
      <c r="D66" s="65"/>
      <c r="E66" s="65"/>
      <c r="F66" s="65"/>
      <c r="G66" s="65"/>
    </row>
    <row r="67" spans="2:7" ht="15.75" thickBot="1" x14ac:dyDescent="0.3">
      <c r="B67" s="108" t="s">
        <v>48</v>
      </c>
      <c r="C67" s="109"/>
      <c r="D67" s="109"/>
      <c r="E67" s="109"/>
      <c r="F67" s="109"/>
      <c r="G67" s="110"/>
    </row>
    <row r="68" spans="2:7" ht="16.5" thickBot="1" x14ac:dyDescent="0.3">
      <c r="B68" s="112"/>
      <c r="C68" s="106"/>
      <c r="D68" s="106"/>
      <c r="E68" s="106"/>
      <c r="F68" s="106"/>
      <c r="G68" s="113"/>
    </row>
    <row r="69" spans="2:7" ht="15.75" thickBot="1" x14ac:dyDescent="0.3">
      <c r="B69" s="97" t="s">
        <v>11</v>
      </c>
      <c r="C69" s="105" t="s">
        <v>12</v>
      </c>
      <c r="D69" s="101"/>
      <c r="E69" s="102"/>
      <c r="F69" s="97" t="s">
        <v>13</v>
      </c>
      <c r="G69" s="97" t="s">
        <v>14</v>
      </c>
    </row>
    <row r="70" spans="2:7" ht="23.25" thickBot="1" x14ac:dyDescent="0.3">
      <c r="B70" s="111"/>
      <c r="C70" s="24" t="s">
        <v>15</v>
      </c>
      <c r="D70" s="24" t="s">
        <v>16</v>
      </c>
      <c r="E70" s="25" t="s">
        <v>17</v>
      </c>
      <c r="F70" s="111"/>
      <c r="G70" s="111"/>
    </row>
    <row r="71" spans="2:7" ht="15.75" thickBot="1" x14ac:dyDescent="0.3">
      <c r="B71" s="56" t="s">
        <v>49</v>
      </c>
      <c r="C71" s="57">
        <v>6684</v>
      </c>
      <c r="D71" s="57">
        <v>0</v>
      </c>
      <c r="E71" s="57">
        <f>SUM(C71:D71)</f>
        <v>6684</v>
      </c>
      <c r="F71" s="59">
        <f>F33</f>
        <v>2924229.0833333349</v>
      </c>
      <c r="G71" s="60">
        <f>E71/F71</f>
        <v>2.2857306351597101E-3</v>
      </c>
    </row>
    <row r="72" spans="2:7" ht="15.75" thickBot="1" x14ac:dyDescent="0.3">
      <c r="B72" s="61" t="s">
        <v>42</v>
      </c>
      <c r="C72" s="70">
        <f t="shared" ref="C72:E72" si="5">SUM(C71:C71)</f>
        <v>6684</v>
      </c>
      <c r="D72" s="71">
        <f t="shared" si="5"/>
        <v>0</v>
      </c>
      <c r="E72" s="70">
        <f t="shared" si="5"/>
        <v>6684</v>
      </c>
      <c r="F72" s="72">
        <f>F71</f>
        <v>2924229.0833333349</v>
      </c>
      <c r="G72" s="73">
        <f>G71</f>
        <v>2.2857306351597101E-3</v>
      </c>
    </row>
    <row r="73" spans="2:7" x14ac:dyDescent="0.25">
      <c r="B73" s="74" t="s">
        <v>50</v>
      </c>
      <c r="C73" s="65"/>
      <c r="D73" s="65"/>
      <c r="E73" s="66"/>
      <c r="F73" s="67"/>
      <c r="G73" s="65"/>
    </row>
    <row r="74" spans="2:7" ht="15.75" thickBot="1" x14ac:dyDescent="0.3">
      <c r="B74" s="75"/>
      <c r="C74" s="65"/>
      <c r="D74" s="65"/>
      <c r="E74" s="65"/>
      <c r="F74" s="67"/>
      <c r="G74" s="65"/>
    </row>
    <row r="75" spans="2:7" ht="15.75" thickBot="1" x14ac:dyDescent="0.3">
      <c r="B75" s="108" t="s">
        <v>51</v>
      </c>
      <c r="C75" s="109"/>
      <c r="D75" s="109"/>
      <c r="E75" s="109"/>
      <c r="F75" s="109"/>
      <c r="G75" s="110"/>
    </row>
    <row r="76" spans="2:7" ht="16.5" thickBot="1" x14ac:dyDescent="0.3">
      <c r="B76" s="106"/>
      <c r="C76" s="106"/>
      <c r="D76" s="106"/>
      <c r="E76" s="106"/>
      <c r="F76" s="106"/>
      <c r="G76" s="106"/>
    </row>
    <row r="77" spans="2:7" ht="15.75" thickBot="1" x14ac:dyDescent="0.3">
      <c r="B77" s="97" t="s">
        <v>11</v>
      </c>
      <c r="C77" s="105" t="s">
        <v>12</v>
      </c>
      <c r="D77" s="101"/>
      <c r="E77" s="102"/>
      <c r="F77" s="97" t="s">
        <v>13</v>
      </c>
      <c r="G77" s="97" t="s">
        <v>14</v>
      </c>
    </row>
    <row r="78" spans="2:7" ht="23.25" thickBot="1" x14ac:dyDescent="0.3">
      <c r="B78" s="111"/>
      <c r="C78" s="24" t="s">
        <v>15</v>
      </c>
      <c r="D78" s="24" t="s">
        <v>16</v>
      </c>
      <c r="E78" s="25" t="s">
        <v>17</v>
      </c>
      <c r="F78" s="111"/>
      <c r="G78" s="111"/>
    </row>
    <row r="79" spans="2:7" x14ac:dyDescent="0.25">
      <c r="B79" s="32" t="s">
        <v>27</v>
      </c>
      <c r="C79" s="34">
        <v>6085</v>
      </c>
      <c r="D79" s="34">
        <v>294</v>
      </c>
      <c r="E79" s="34">
        <f>SUM(C79:D79)</f>
        <v>6379</v>
      </c>
      <c r="F79" s="53">
        <f>+F24</f>
        <v>4060605.6666666665</v>
      </c>
      <c r="G79" s="54">
        <f>E79/F79</f>
        <v>1.5709479135994245E-3</v>
      </c>
    </row>
    <row r="80" spans="2:7" ht="15.75" thickBot="1" x14ac:dyDescent="0.3">
      <c r="B80" s="56" t="s">
        <v>52</v>
      </c>
      <c r="C80" s="57">
        <v>43</v>
      </c>
      <c r="D80" s="57"/>
      <c r="E80" s="57">
        <f>SUM(C80:D80)</f>
        <v>43</v>
      </c>
      <c r="F80" s="59">
        <f>+F50</f>
        <v>1490355.1666666663</v>
      </c>
      <c r="G80" s="60">
        <f>E80/F80</f>
        <v>2.8852182997542762E-5</v>
      </c>
    </row>
    <row r="81" spans="2:9" ht="15.75" thickBot="1" x14ac:dyDescent="0.3">
      <c r="B81" s="61" t="s">
        <v>42</v>
      </c>
      <c r="C81" s="70">
        <f>SUM(C79:C80)</f>
        <v>6128</v>
      </c>
      <c r="D81" s="71">
        <f t="shared" ref="D81:F81" si="6">SUM(D79:D80)</f>
        <v>294</v>
      </c>
      <c r="E81" s="70">
        <f t="shared" si="6"/>
        <v>6422</v>
      </c>
      <c r="F81" s="72">
        <f t="shared" si="6"/>
        <v>5550960.833333333</v>
      </c>
      <c r="G81" s="73">
        <f>+E81/F81</f>
        <v>1.1569168280626493E-3</v>
      </c>
    </row>
    <row r="82" spans="2:9" x14ac:dyDescent="0.25">
      <c r="B82" s="46" t="str">
        <f>+B65</f>
        <v>* Proyección de Población a julio 2015</v>
      </c>
      <c r="C82" s="65"/>
      <c r="D82" s="65"/>
      <c r="E82" s="66"/>
      <c r="F82" s="67"/>
      <c r="G82" s="65"/>
    </row>
    <row r="83" spans="2:9" ht="15.75" thickBot="1" x14ac:dyDescent="0.3">
      <c r="B83" s="107"/>
      <c r="C83" s="107"/>
      <c r="D83" s="65"/>
      <c r="E83" s="76"/>
      <c r="F83" s="67"/>
      <c r="G83" s="65"/>
    </row>
    <row r="84" spans="2:9" ht="15.75" thickBot="1" x14ac:dyDescent="0.3">
      <c r="B84" s="108" t="s">
        <v>53</v>
      </c>
      <c r="C84" s="109"/>
      <c r="D84" s="109"/>
      <c r="E84" s="109"/>
      <c r="F84" s="109"/>
      <c r="G84" s="110"/>
    </row>
    <row r="85" spans="2:9" ht="16.5" thickBot="1" x14ac:dyDescent="0.3">
      <c r="B85" s="106"/>
      <c r="C85" s="106"/>
      <c r="D85" s="106"/>
      <c r="E85" s="106"/>
      <c r="F85" s="106"/>
      <c r="G85" s="106"/>
    </row>
    <row r="86" spans="2:9" ht="15.75" customHeight="1" thickBot="1" x14ac:dyDescent="0.3">
      <c r="B86" s="97" t="s">
        <v>11</v>
      </c>
      <c r="C86" s="105" t="s">
        <v>12</v>
      </c>
      <c r="D86" s="101"/>
      <c r="E86" s="102"/>
      <c r="F86" s="97" t="s">
        <v>13</v>
      </c>
      <c r="G86" s="97" t="s">
        <v>14</v>
      </c>
    </row>
    <row r="87" spans="2:9" ht="22.5" x14ac:dyDescent="0.25">
      <c r="B87" s="98"/>
      <c r="C87" s="17" t="s">
        <v>15</v>
      </c>
      <c r="D87" s="17" t="s">
        <v>16</v>
      </c>
      <c r="E87" s="18" t="s">
        <v>17</v>
      </c>
      <c r="F87" s="98"/>
      <c r="G87" s="98"/>
    </row>
    <row r="88" spans="2:9" x14ac:dyDescent="0.25">
      <c r="B88" s="77" t="s">
        <v>22</v>
      </c>
      <c r="C88" s="34"/>
      <c r="D88" s="55">
        <v>9</v>
      </c>
      <c r="E88" s="34">
        <f t="shared" ref="E88:E96" si="7">SUM(C88:D88)</f>
        <v>9</v>
      </c>
      <c r="F88" s="53">
        <f>+F19</f>
        <v>499563.5833333332</v>
      </c>
      <c r="G88" s="54">
        <f>E88/F88</f>
        <v>1.8015724725064197E-5</v>
      </c>
    </row>
    <row r="89" spans="2:9" x14ac:dyDescent="0.25">
      <c r="B89" s="77" t="s">
        <v>24</v>
      </c>
      <c r="C89" s="34">
        <v>3246</v>
      </c>
      <c r="D89" s="55">
        <v>56</v>
      </c>
      <c r="E89" s="34">
        <f t="shared" si="7"/>
        <v>3302</v>
      </c>
      <c r="F89" s="53">
        <f>+F21</f>
        <v>668006.16666666686</v>
      </c>
      <c r="G89" s="54">
        <f t="shared" ref="G89:G96" si="8">E89/F89</f>
        <v>4.9430681403390226E-3</v>
      </c>
    </row>
    <row r="90" spans="2:9" x14ac:dyDescent="0.25">
      <c r="B90" s="77" t="s">
        <v>27</v>
      </c>
      <c r="C90" s="34">
        <v>43806</v>
      </c>
      <c r="D90" s="34">
        <v>934</v>
      </c>
      <c r="E90" s="34">
        <f t="shared" si="7"/>
        <v>44740</v>
      </c>
      <c r="F90" s="53">
        <f>+F24</f>
        <v>4060605.6666666665</v>
      </c>
      <c r="G90" s="54">
        <f t="shared" si="8"/>
        <v>1.101806077040888E-2</v>
      </c>
    </row>
    <row r="91" spans="2:9" x14ac:dyDescent="0.25">
      <c r="B91" s="77" t="s">
        <v>28</v>
      </c>
      <c r="C91" s="34">
        <v>10</v>
      </c>
      <c r="D91" s="34">
        <v>27</v>
      </c>
      <c r="E91" s="34">
        <f t="shared" si="7"/>
        <v>37</v>
      </c>
      <c r="F91" s="53">
        <f>+F25</f>
        <v>442547.08333333343</v>
      </c>
      <c r="G91" s="54">
        <f t="shared" si="8"/>
        <v>8.3606923180490195E-5</v>
      </c>
    </row>
    <row r="92" spans="2:9" x14ac:dyDescent="0.25">
      <c r="B92" s="77" t="s">
        <v>29</v>
      </c>
      <c r="C92" s="34">
        <v>276</v>
      </c>
      <c r="D92" s="55">
        <v>2</v>
      </c>
      <c r="E92" s="34">
        <f t="shared" si="7"/>
        <v>278</v>
      </c>
      <c r="F92" s="53">
        <f>F26</f>
        <v>493203.5833333332</v>
      </c>
      <c r="G92" s="54">
        <f t="shared" si="8"/>
        <v>5.6366176036501511E-4</v>
      </c>
    </row>
    <row r="93" spans="2:9" x14ac:dyDescent="0.25">
      <c r="B93" s="77" t="s">
        <v>31</v>
      </c>
      <c r="C93" s="34">
        <v>2732</v>
      </c>
      <c r="D93" s="55">
        <v>36</v>
      </c>
      <c r="E93" s="34">
        <f t="shared" si="7"/>
        <v>2768</v>
      </c>
      <c r="F93" s="53">
        <f>+F28</f>
        <v>1490355.1666666663</v>
      </c>
      <c r="G93" s="54">
        <f t="shared" si="8"/>
        <v>1.8572754078418226E-3</v>
      </c>
    </row>
    <row r="94" spans="2:9" x14ac:dyDescent="0.25">
      <c r="B94" s="77" t="s">
        <v>36</v>
      </c>
      <c r="C94" s="34">
        <v>25911</v>
      </c>
      <c r="D94" s="55">
        <v>2207</v>
      </c>
      <c r="E94" s="34">
        <f t="shared" si="7"/>
        <v>28118</v>
      </c>
      <c r="F94" s="53">
        <f>+F33</f>
        <v>2924229.0833333349</v>
      </c>
      <c r="G94" s="54">
        <f t="shared" si="8"/>
        <v>9.61552573300729E-3</v>
      </c>
    </row>
    <row r="95" spans="2:9" x14ac:dyDescent="0.25">
      <c r="B95" s="77" t="s">
        <v>38</v>
      </c>
      <c r="C95" s="34"/>
      <c r="D95" s="34">
        <v>167</v>
      </c>
      <c r="E95" s="34">
        <f t="shared" si="7"/>
        <v>167</v>
      </c>
      <c r="F95" s="53">
        <f>+F35</f>
        <v>415645.3333333332</v>
      </c>
      <c r="G95" s="54">
        <f t="shared" si="8"/>
        <v>4.0178485503666601E-4</v>
      </c>
      <c r="I95" s="20" t="s">
        <v>54</v>
      </c>
    </row>
    <row r="96" spans="2:9" ht="15.75" thickBot="1" x14ac:dyDescent="0.3">
      <c r="B96" s="78" t="s">
        <v>40</v>
      </c>
      <c r="C96" s="40">
        <v>1263</v>
      </c>
      <c r="D96" s="40">
        <v>459</v>
      </c>
      <c r="E96" s="40">
        <f t="shared" si="7"/>
        <v>1722</v>
      </c>
      <c r="F96" s="79">
        <f>+F37</f>
        <v>554758.41666666674</v>
      </c>
      <c r="G96" s="54">
        <f t="shared" si="8"/>
        <v>3.1040538516690667E-3</v>
      </c>
    </row>
    <row r="97" spans="2:7" ht="15.75" thickBot="1" x14ac:dyDescent="0.3">
      <c r="B97" s="80" t="s">
        <v>42</v>
      </c>
      <c r="C97" s="81">
        <f t="shared" ref="C97:E97" si="9">SUM(C88:C96)</f>
        <v>77244</v>
      </c>
      <c r="D97" s="82">
        <f t="shared" si="9"/>
        <v>3897</v>
      </c>
      <c r="E97" s="81">
        <f t="shared" si="9"/>
        <v>81141</v>
      </c>
      <c r="F97" s="83">
        <f>SUM(F88:F96)</f>
        <v>11548914.083333332</v>
      </c>
      <c r="G97" s="54">
        <f>E97/F97</f>
        <v>7.0258553673974936E-3</v>
      </c>
    </row>
    <row r="98" spans="2:7" x14ac:dyDescent="0.25">
      <c r="B98" s="64" t="str">
        <f>+B82</f>
        <v>* Proyección de Población a julio 2015</v>
      </c>
      <c r="C98" s="65"/>
      <c r="D98" s="65"/>
      <c r="E98" s="66"/>
      <c r="F98" s="67"/>
      <c r="G98" s="65"/>
    </row>
    <row r="99" spans="2:7" x14ac:dyDescent="0.25">
      <c r="B99" s="46" t="s">
        <v>55</v>
      </c>
      <c r="C99" s="46"/>
      <c r="D99" s="46"/>
      <c r="E99" s="46"/>
      <c r="F99" s="46"/>
      <c r="G99" s="46"/>
    </row>
    <row r="100" spans="2:7" x14ac:dyDescent="0.25">
      <c r="B100" s="68" t="s">
        <v>56</v>
      </c>
      <c r="C100" s="68"/>
      <c r="D100" s="68"/>
      <c r="E100" s="68"/>
      <c r="F100" s="69"/>
      <c r="G100" s="68"/>
    </row>
    <row r="101" spans="2:7" ht="15.75" thickBot="1" x14ac:dyDescent="0.3">
      <c r="B101" s="68" t="s">
        <v>57</v>
      </c>
      <c r="C101" s="68"/>
      <c r="D101" s="68"/>
      <c r="E101" s="68"/>
      <c r="F101" s="84"/>
      <c r="G101" s="68"/>
    </row>
    <row r="102" spans="2:7" ht="15.75" thickBot="1" x14ac:dyDescent="0.3">
      <c r="B102" s="105" t="s">
        <v>58</v>
      </c>
      <c r="C102" s="101"/>
      <c r="D102" s="101"/>
      <c r="E102" s="101"/>
      <c r="F102" s="101"/>
      <c r="G102" s="102"/>
    </row>
    <row r="103" spans="2:7" ht="16.5" thickBot="1" x14ac:dyDescent="0.3">
      <c r="B103" s="106"/>
      <c r="C103" s="106"/>
      <c r="D103" s="106"/>
      <c r="E103" s="106"/>
      <c r="F103" s="106"/>
      <c r="G103" s="106"/>
    </row>
    <row r="104" spans="2:7" ht="15.75" thickBot="1" x14ac:dyDescent="0.3">
      <c r="B104" s="97" t="s">
        <v>59</v>
      </c>
      <c r="C104" s="105" t="s">
        <v>12</v>
      </c>
      <c r="D104" s="101"/>
      <c r="E104" s="102"/>
      <c r="F104" s="97" t="s">
        <v>13</v>
      </c>
      <c r="G104" s="97" t="s">
        <v>14</v>
      </c>
    </row>
    <row r="105" spans="2:7" ht="23.25" thickBot="1" x14ac:dyDescent="0.3">
      <c r="B105" s="98"/>
      <c r="C105" s="17" t="s">
        <v>15</v>
      </c>
      <c r="D105" s="17" t="s">
        <v>16</v>
      </c>
      <c r="E105" s="18" t="s">
        <v>17</v>
      </c>
      <c r="F105" s="98"/>
      <c r="G105" s="98"/>
    </row>
    <row r="106" spans="2:7" ht="15.75" thickBot="1" x14ac:dyDescent="0.3">
      <c r="B106" s="18"/>
      <c r="C106" s="100">
        <f>+E39+E52+E64+E72+E81+E97</f>
        <v>2496117</v>
      </c>
      <c r="D106" s="101">
        <f>+D39+D52+D64+D72+D81+D97</f>
        <v>18959</v>
      </c>
      <c r="E106" s="102">
        <f>+E39+E52+E64+E72+E81+E97</f>
        <v>2496117</v>
      </c>
      <c r="F106" s="87">
        <v>16174103</v>
      </c>
      <c r="G106" s="85">
        <f>+E106/F106</f>
        <v>0.15432800199182606</v>
      </c>
    </row>
    <row r="107" spans="2:7" x14ac:dyDescent="0.25">
      <c r="B107" s="46" t="s">
        <v>67</v>
      </c>
      <c r="C107" s="47"/>
      <c r="D107" s="47"/>
      <c r="E107" s="47"/>
      <c r="F107" s="86"/>
      <c r="G107" s="47"/>
    </row>
    <row r="108" spans="2:7" x14ac:dyDescent="0.25">
      <c r="B108" s="46"/>
      <c r="C108" s="47"/>
      <c r="D108" s="47"/>
      <c r="E108" s="47"/>
      <c r="F108" s="86"/>
      <c r="G108" s="47"/>
    </row>
    <row r="109" spans="2:7" x14ac:dyDescent="0.25">
      <c r="B109" s="103" t="s">
        <v>60</v>
      </c>
      <c r="C109" s="104"/>
      <c r="D109" s="104"/>
      <c r="E109" s="104"/>
      <c r="F109" s="104"/>
      <c r="G109" s="104"/>
    </row>
  </sheetData>
  <mergeCells count="49">
    <mergeCell ref="F1:G10"/>
    <mergeCell ref="C3:E3"/>
    <mergeCell ref="D5:E5"/>
    <mergeCell ref="B11:G11"/>
    <mergeCell ref="B12:G12"/>
    <mergeCell ref="B55:D55"/>
    <mergeCell ref="B13:B14"/>
    <mergeCell ref="C13:E13"/>
    <mergeCell ref="F13:F14"/>
    <mergeCell ref="G13:G14"/>
    <mergeCell ref="B43:G43"/>
    <mergeCell ref="B44:G44"/>
    <mergeCell ref="B45:B46"/>
    <mergeCell ref="C45:E45"/>
    <mergeCell ref="F45:F46"/>
    <mergeCell ref="G45:G46"/>
    <mergeCell ref="B57:G57"/>
    <mergeCell ref="B58:G58"/>
    <mergeCell ref="B59:B60"/>
    <mergeCell ref="C59:E59"/>
    <mergeCell ref="F59:F60"/>
    <mergeCell ref="G59:G60"/>
    <mergeCell ref="B67:G67"/>
    <mergeCell ref="B68:G68"/>
    <mergeCell ref="B69:B70"/>
    <mergeCell ref="C69:E69"/>
    <mergeCell ref="F69:F70"/>
    <mergeCell ref="G69:G70"/>
    <mergeCell ref="B75:G75"/>
    <mergeCell ref="B76:G76"/>
    <mergeCell ref="B77:B78"/>
    <mergeCell ref="C77:E77"/>
    <mergeCell ref="F77:F78"/>
    <mergeCell ref="G77:G78"/>
    <mergeCell ref="B83:C83"/>
    <mergeCell ref="B84:G84"/>
    <mergeCell ref="B85:G85"/>
    <mergeCell ref="B86:B87"/>
    <mergeCell ref="C86:E86"/>
    <mergeCell ref="F86:F87"/>
    <mergeCell ref="G86:G87"/>
    <mergeCell ref="C106:E106"/>
    <mergeCell ref="B109:G109"/>
    <mergeCell ref="B102:G102"/>
    <mergeCell ref="B103:G103"/>
    <mergeCell ref="B104:B105"/>
    <mergeCell ref="C104:E104"/>
    <mergeCell ref="F104:F105"/>
    <mergeCell ref="G104:G10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LINEAS DE AB. + TTUP + DENSIDAD</vt:lpstr>
      <vt:lpstr>DENSIDAD TOTAL </vt:lpstr>
      <vt:lpstr>DENSIDAD POR PROVINCIAS POR OP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2015-08-20T22:00:46Z</dcterms:modified>
</cp:coreProperties>
</file>