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11_Noviembre\01_SERVICIO_MOVIL_AVANZADO_(SMA)\"/>
    </mc:Choice>
  </mc:AlternateContent>
  <bookViews>
    <workbookView xWindow="0" yWindow="0" windowWidth="20490" windowHeight="7755" activeTab="1"/>
  </bookViews>
  <sheets>
    <sheet name="Índice" sheetId="6" r:id="rId1"/>
    <sheet name="Líneas por Tecnología y Pres." sheetId="1" r:id="rId2"/>
    <sheet name="Evolución " sheetId="2" r:id="rId3"/>
    <sheet name="Evolución Tecnológica" sheetId="5" r:id="rId4"/>
  </sheets>
  <calcPr calcId="152511"/>
</workbook>
</file>

<file path=xl/calcChain.xml><?xml version="1.0" encoding="utf-8"?>
<calcChain xmlns="http://schemas.openxmlformats.org/spreadsheetml/2006/main">
  <c r="X94" i="1" l="1"/>
  <c r="W94" i="1"/>
  <c r="V94" i="1"/>
  <c r="U94" i="1"/>
  <c r="T94" i="1"/>
  <c r="S94" i="1"/>
  <c r="M94" i="1"/>
  <c r="G94" i="1"/>
  <c r="Y94" i="1" s="1"/>
  <c r="G93" i="1" l="1"/>
  <c r="X93" i="1" l="1"/>
  <c r="W93" i="1"/>
  <c r="V93" i="1"/>
  <c r="U93" i="1"/>
  <c r="T93" i="1"/>
  <c r="S93" i="1"/>
  <c r="M93" i="1"/>
  <c r="Y93" i="1"/>
  <c r="B8" i="5" l="1"/>
  <c r="B7" i="5"/>
  <c r="B6" i="5"/>
  <c r="B8" i="2"/>
  <c r="B7" i="2"/>
  <c r="B6" i="2"/>
  <c r="B8" i="1"/>
  <c r="B7" i="1"/>
  <c r="B6" i="1"/>
  <c r="U92" i="1" l="1"/>
  <c r="V92" i="1"/>
  <c r="W92" i="1"/>
  <c r="X92" i="1"/>
  <c r="S92" i="1"/>
  <c r="M92" i="1"/>
  <c r="G92" i="1"/>
  <c r="T92" i="1"/>
  <c r="Y92" i="1" l="1"/>
  <c r="X95" i="1"/>
  <c r="W95" i="1"/>
  <c r="V95" i="1"/>
  <c r="U95" i="1"/>
  <c r="T95" i="1"/>
  <c r="S95" i="1"/>
  <c r="M95" i="1"/>
  <c r="G95" i="1"/>
  <c r="Y95" i="1" l="1"/>
  <c r="X91" i="1"/>
  <c r="W91" i="1"/>
  <c r="V91" i="1"/>
  <c r="U91" i="1"/>
  <c r="T91" i="1"/>
  <c r="S91" i="1"/>
  <c r="M91" i="1"/>
  <c r="G91" i="1"/>
  <c r="Y91" i="1" l="1"/>
  <c r="T13" i="1"/>
  <c r="U13" i="1"/>
  <c r="V13" i="1"/>
  <c r="W13" i="1"/>
  <c r="X13" i="1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T18" i="1"/>
  <c r="U18" i="1"/>
  <c r="V18" i="1"/>
  <c r="W18" i="1"/>
  <c r="X18" i="1"/>
  <c r="T19" i="1"/>
  <c r="U19" i="1"/>
  <c r="V19" i="1"/>
  <c r="W19" i="1"/>
  <c r="X19" i="1"/>
  <c r="T20" i="1"/>
  <c r="U20" i="1"/>
  <c r="V20" i="1"/>
  <c r="W20" i="1"/>
  <c r="X20" i="1"/>
  <c r="T21" i="1"/>
  <c r="U21" i="1"/>
  <c r="V21" i="1"/>
  <c r="W21" i="1"/>
  <c r="X21" i="1"/>
  <c r="T22" i="1"/>
  <c r="U22" i="1"/>
  <c r="V22" i="1"/>
  <c r="W22" i="1"/>
  <c r="X22" i="1"/>
  <c r="T23" i="1"/>
  <c r="U23" i="1"/>
  <c r="V23" i="1"/>
  <c r="W23" i="1"/>
  <c r="X23" i="1"/>
  <c r="T24" i="1"/>
  <c r="U24" i="1"/>
  <c r="V24" i="1"/>
  <c r="W24" i="1"/>
  <c r="X24" i="1"/>
  <c r="T25" i="1"/>
  <c r="U25" i="1"/>
  <c r="V25" i="1"/>
  <c r="W25" i="1"/>
  <c r="X25" i="1"/>
  <c r="T26" i="1"/>
  <c r="U26" i="1"/>
  <c r="V26" i="1"/>
  <c r="W26" i="1"/>
  <c r="X26" i="1"/>
  <c r="T27" i="1"/>
  <c r="U27" i="1"/>
  <c r="V27" i="1"/>
  <c r="W27" i="1"/>
  <c r="X27" i="1"/>
  <c r="T28" i="1"/>
  <c r="U28" i="1"/>
  <c r="V28" i="1"/>
  <c r="W28" i="1"/>
  <c r="X28" i="1"/>
  <c r="T29" i="1"/>
  <c r="U29" i="1"/>
  <c r="V29" i="1"/>
  <c r="W29" i="1"/>
  <c r="X29" i="1"/>
  <c r="T30" i="1"/>
  <c r="U30" i="1"/>
  <c r="V30" i="1"/>
  <c r="W30" i="1"/>
  <c r="X30" i="1"/>
  <c r="T31" i="1"/>
  <c r="U31" i="1"/>
  <c r="V31" i="1"/>
  <c r="W31" i="1"/>
  <c r="X31" i="1"/>
  <c r="T32" i="1"/>
  <c r="U32" i="1"/>
  <c r="V32" i="1"/>
  <c r="W32" i="1"/>
  <c r="X32" i="1"/>
  <c r="T33" i="1"/>
  <c r="U33" i="1"/>
  <c r="V33" i="1"/>
  <c r="W33" i="1"/>
  <c r="X33" i="1"/>
  <c r="T34" i="1"/>
  <c r="U34" i="1"/>
  <c r="V34" i="1"/>
  <c r="W34" i="1"/>
  <c r="X34" i="1"/>
  <c r="T35" i="1"/>
  <c r="U35" i="1"/>
  <c r="V35" i="1"/>
  <c r="W35" i="1"/>
  <c r="X35" i="1"/>
  <c r="T36" i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40" i="1"/>
  <c r="U40" i="1"/>
  <c r="V40" i="1"/>
  <c r="W40" i="1"/>
  <c r="X40" i="1"/>
  <c r="T41" i="1"/>
  <c r="U41" i="1"/>
  <c r="V41" i="1"/>
  <c r="W41" i="1"/>
  <c r="X41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5" i="1"/>
  <c r="U45" i="1"/>
  <c r="V45" i="1"/>
  <c r="W45" i="1"/>
  <c r="X45" i="1"/>
  <c r="T46" i="1"/>
  <c r="U46" i="1"/>
  <c r="V46" i="1"/>
  <c r="W46" i="1"/>
  <c r="X46" i="1"/>
  <c r="T47" i="1"/>
  <c r="U47" i="1"/>
  <c r="V47" i="1"/>
  <c r="W47" i="1"/>
  <c r="X47" i="1"/>
  <c r="T48" i="1"/>
  <c r="U48" i="1"/>
  <c r="V48" i="1"/>
  <c r="W48" i="1"/>
  <c r="X48" i="1"/>
  <c r="T49" i="1"/>
  <c r="U49" i="1"/>
  <c r="V49" i="1"/>
  <c r="W49" i="1"/>
  <c r="X49" i="1"/>
  <c r="T50" i="1"/>
  <c r="U50" i="1"/>
  <c r="V50" i="1"/>
  <c r="W50" i="1"/>
  <c r="X50" i="1"/>
  <c r="T51" i="1"/>
  <c r="U51" i="1"/>
  <c r="V51" i="1"/>
  <c r="W51" i="1"/>
  <c r="X51" i="1"/>
  <c r="T52" i="1"/>
  <c r="U52" i="1"/>
  <c r="V52" i="1"/>
  <c r="W52" i="1"/>
  <c r="X52" i="1"/>
  <c r="T53" i="1"/>
  <c r="U53" i="1"/>
  <c r="V53" i="1"/>
  <c r="W53" i="1"/>
  <c r="X53" i="1"/>
  <c r="T54" i="1"/>
  <c r="U54" i="1"/>
  <c r="V54" i="1"/>
  <c r="W54" i="1"/>
  <c r="X54" i="1"/>
  <c r="T55" i="1"/>
  <c r="U55" i="1"/>
  <c r="V55" i="1"/>
  <c r="W55" i="1"/>
  <c r="X55" i="1"/>
  <c r="T56" i="1"/>
  <c r="U56" i="1"/>
  <c r="V56" i="1"/>
  <c r="W56" i="1"/>
  <c r="X56" i="1"/>
  <c r="T57" i="1"/>
  <c r="U57" i="1"/>
  <c r="V57" i="1"/>
  <c r="W57" i="1"/>
  <c r="X57" i="1"/>
  <c r="T58" i="1"/>
  <c r="U58" i="1"/>
  <c r="V58" i="1"/>
  <c r="W58" i="1"/>
  <c r="X58" i="1"/>
  <c r="T59" i="1"/>
  <c r="U59" i="1"/>
  <c r="V59" i="1"/>
  <c r="W59" i="1"/>
  <c r="X59" i="1"/>
  <c r="T60" i="1"/>
  <c r="U60" i="1"/>
  <c r="V60" i="1"/>
  <c r="W60" i="1"/>
  <c r="X60" i="1"/>
  <c r="T61" i="1"/>
  <c r="U61" i="1"/>
  <c r="V61" i="1"/>
  <c r="W61" i="1"/>
  <c r="X61" i="1"/>
  <c r="T62" i="1"/>
  <c r="U62" i="1"/>
  <c r="V62" i="1"/>
  <c r="W62" i="1"/>
  <c r="X62" i="1"/>
  <c r="T63" i="1"/>
  <c r="U63" i="1"/>
  <c r="V63" i="1"/>
  <c r="W63" i="1"/>
  <c r="X63" i="1"/>
  <c r="T64" i="1"/>
  <c r="U64" i="1"/>
  <c r="V64" i="1"/>
  <c r="W64" i="1"/>
  <c r="X64" i="1"/>
  <c r="T65" i="1"/>
  <c r="U65" i="1"/>
  <c r="V65" i="1"/>
  <c r="W65" i="1"/>
  <c r="X65" i="1"/>
  <c r="T66" i="1"/>
  <c r="U66" i="1"/>
  <c r="V66" i="1"/>
  <c r="W66" i="1"/>
  <c r="X66" i="1"/>
  <c r="T67" i="1"/>
  <c r="U67" i="1"/>
  <c r="V67" i="1"/>
  <c r="W67" i="1"/>
  <c r="X67" i="1"/>
  <c r="T68" i="1"/>
  <c r="U68" i="1"/>
  <c r="V68" i="1"/>
  <c r="W68" i="1"/>
  <c r="X68" i="1"/>
  <c r="T69" i="1"/>
  <c r="U69" i="1"/>
  <c r="V69" i="1"/>
  <c r="W69" i="1"/>
  <c r="X69" i="1"/>
  <c r="T70" i="1"/>
  <c r="U70" i="1"/>
  <c r="V70" i="1"/>
  <c r="W70" i="1"/>
  <c r="X70" i="1"/>
  <c r="T71" i="1"/>
  <c r="U71" i="1"/>
  <c r="V71" i="1"/>
  <c r="W71" i="1"/>
  <c r="X71" i="1"/>
  <c r="T72" i="1"/>
  <c r="U72" i="1"/>
  <c r="V72" i="1"/>
  <c r="W72" i="1"/>
  <c r="X72" i="1"/>
  <c r="T73" i="1"/>
  <c r="U73" i="1"/>
  <c r="V73" i="1"/>
  <c r="W73" i="1"/>
  <c r="X73" i="1"/>
  <c r="T74" i="1"/>
  <c r="U74" i="1"/>
  <c r="V74" i="1"/>
  <c r="W74" i="1"/>
  <c r="X74" i="1"/>
  <c r="T75" i="1"/>
  <c r="U75" i="1"/>
  <c r="V75" i="1"/>
  <c r="W75" i="1"/>
  <c r="X75" i="1"/>
  <c r="T76" i="1"/>
  <c r="U76" i="1"/>
  <c r="V76" i="1"/>
  <c r="W76" i="1"/>
  <c r="X76" i="1"/>
  <c r="T77" i="1"/>
  <c r="U77" i="1"/>
  <c r="V77" i="1"/>
  <c r="W77" i="1"/>
  <c r="X77" i="1"/>
  <c r="T78" i="1"/>
  <c r="U78" i="1"/>
  <c r="V78" i="1"/>
  <c r="W78" i="1"/>
  <c r="X78" i="1"/>
  <c r="T79" i="1"/>
  <c r="U79" i="1"/>
  <c r="V79" i="1"/>
  <c r="W79" i="1"/>
  <c r="X79" i="1"/>
  <c r="T80" i="1"/>
  <c r="U80" i="1"/>
  <c r="V80" i="1"/>
  <c r="W80" i="1"/>
  <c r="X80" i="1"/>
  <c r="T81" i="1"/>
  <c r="U81" i="1"/>
  <c r="V81" i="1"/>
  <c r="W81" i="1"/>
  <c r="X81" i="1"/>
  <c r="T82" i="1"/>
  <c r="U82" i="1"/>
  <c r="V82" i="1"/>
  <c r="W82" i="1"/>
  <c r="X82" i="1"/>
  <c r="T83" i="1"/>
  <c r="U83" i="1"/>
  <c r="V83" i="1"/>
  <c r="W83" i="1"/>
  <c r="X83" i="1"/>
  <c r="T84" i="1"/>
  <c r="U84" i="1"/>
  <c r="V84" i="1"/>
  <c r="W84" i="1"/>
  <c r="X84" i="1"/>
  <c r="T85" i="1"/>
  <c r="U85" i="1"/>
  <c r="V85" i="1"/>
  <c r="W85" i="1"/>
  <c r="X85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89" i="1"/>
  <c r="U89" i="1"/>
  <c r="V89" i="1"/>
  <c r="W89" i="1"/>
  <c r="X89" i="1"/>
  <c r="T90" i="1"/>
  <c r="U90" i="1"/>
  <c r="V90" i="1"/>
  <c r="W90" i="1"/>
  <c r="X90" i="1"/>
  <c r="U12" i="1"/>
  <c r="V12" i="1"/>
  <c r="W12" i="1"/>
  <c r="X12" i="1"/>
  <c r="T12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2" i="1"/>
  <c r="S90" i="1" l="1"/>
  <c r="M90" i="1"/>
  <c r="S89" i="1"/>
  <c r="M89" i="1"/>
  <c r="S88" i="1"/>
  <c r="M88" i="1"/>
  <c r="S87" i="1"/>
  <c r="M87" i="1"/>
  <c r="S86" i="1"/>
  <c r="M86" i="1"/>
  <c r="S85" i="1"/>
  <c r="M85" i="1"/>
  <c r="S84" i="1"/>
  <c r="M84" i="1"/>
  <c r="S83" i="1"/>
  <c r="M83" i="1"/>
  <c r="S82" i="1"/>
  <c r="M82" i="1"/>
  <c r="S81" i="1"/>
  <c r="M81" i="1"/>
  <c r="S80" i="1"/>
  <c r="M80" i="1"/>
  <c r="S79" i="1"/>
  <c r="M79" i="1"/>
  <c r="S78" i="1"/>
  <c r="M78" i="1"/>
  <c r="S77" i="1"/>
  <c r="M77" i="1"/>
  <c r="S76" i="1"/>
  <c r="M76" i="1"/>
  <c r="S75" i="1"/>
  <c r="M75" i="1"/>
  <c r="S74" i="1"/>
  <c r="M74" i="1"/>
  <c r="S73" i="1"/>
  <c r="M73" i="1"/>
  <c r="S72" i="1"/>
  <c r="M72" i="1"/>
  <c r="S71" i="1"/>
  <c r="M71" i="1"/>
  <c r="S70" i="1"/>
  <c r="M70" i="1"/>
  <c r="S69" i="1"/>
  <c r="M69" i="1"/>
  <c r="S68" i="1"/>
  <c r="M68" i="1"/>
  <c r="S67" i="1"/>
  <c r="M67" i="1"/>
  <c r="S66" i="1"/>
  <c r="M66" i="1"/>
  <c r="S65" i="1"/>
  <c r="M65" i="1"/>
  <c r="S64" i="1"/>
  <c r="M64" i="1"/>
  <c r="S63" i="1"/>
  <c r="M63" i="1"/>
  <c r="S62" i="1"/>
  <c r="M62" i="1"/>
  <c r="S61" i="1"/>
  <c r="M61" i="1"/>
  <c r="S60" i="1"/>
  <c r="M60" i="1"/>
  <c r="S59" i="1"/>
  <c r="M59" i="1"/>
  <c r="S58" i="1"/>
  <c r="M58" i="1"/>
  <c r="S57" i="1"/>
  <c r="M57" i="1"/>
  <c r="S56" i="1"/>
  <c r="M56" i="1"/>
  <c r="S55" i="1"/>
  <c r="M55" i="1"/>
  <c r="S54" i="1"/>
  <c r="M54" i="1"/>
  <c r="S53" i="1"/>
  <c r="M53" i="1"/>
  <c r="S52" i="1"/>
  <c r="M52" i="1"/>
  <c r="S51" i="1"/>
  <c r="M51" i="1"/>
  <c r="S50" i="1"/>
  <c r="M50" i="1"/>
  <c r="S49" i="1"/>
  <c r="M49" i="1"/>
  <c r="S48" i="1"/>
  <c r="M48" i="1"/>
  <c r="S47" i="1"/>
  <c r="M47" i="1"/>
  <c r="S46" i="1"/>
  <c r="M46" i="1"/>
  <c r="S45" i="1"/>
  <c r="M45" i="1"/>
  <c r="S44" i="1"/>
  <c r="M44" i="1"/>
  <c r="S43" i="1"/>
  <c r="M43" i="1"/>
  <c r="S42" i="1"/>
  <c r="M42" i="1"/>
  <c r="S41" i="1"/>
  <c r="M41" i="1"/>
  <c r="S40" i="1"/>
  <c r="M40" i="1"/>
  <c r="S39" i="1"/>
  <c r="M39" i="1"/>
  <c r="S38" i="1"/>
  <c r="M38" i="1"/>
  <c r="S37" i="1"/>
  <c r="M37" i="1"/>
  <c r="S36" i="1"/>
  <c r="M36" i="1"/>
  <c r="S35" i="1"/>
  <c r="M35" i="1"/>
  <c r="S34" i="1"/>
  <c r="M34" i="1"/>
  <c r="S33" i="1"/>
  <c r="M33" i="1"/>
  <c r="S32" i="1"/>
  <c r="M32" i="1"/>
  <c r="S31" i="1"/>
  <c r="M31" i="1"/>
  <c r="S30" i="1"/>
  <c r="M30" i="1"/>
  <c r="S29" i="1"/>
  <c r="M29" i="1"/>
  <c r="S28" i="1"/>
  <c r="M28" i="1"/>
  <c r="S27" i="1"/>
  <c r="M27" i="1"/>
  <c r="S26" i="1"/>
  <c r="M26" i="1"/>
  <c r="S25" i="1"/>
  <c r="M25" i="1"/>
  <c r="S24" i="1"/>
  <c r="M24" i="1"/>
  <c r="S23" i="1"/>
  <c r="M23" i="1"/>
  <c r="S22" i="1"/>
  <c r="M22" i="1"/>
  <c r="S21" i="1"/>
  <c r="M21" i="1"/>
  <c r="S20" i="1"/>
  <c r="M20" i="1"/>
  <c r="S19" i="1"/>
  <c r="M19" i="1"/>
  <c r="S18" i="1"/>
  <c r="M18" i="1"/>
  <c r="S17" i="1"/>
  <c r="M17" i="1"/>
  <c r="S16" i="1"/>
  <c r="M16" i="1"/>
  <c r="S15" i="1"/>
  <c r="M15" i="1"/>
  <c r="S14" i="1"/>
  <c r="M14" i="1"/>
  <c r="S13" i="1"/>
  <c r="M13" i="1"/>
  <c r="S12" i="1"/>
  <c r="M12" i="1"/>
  <c r="Y62" i="1" l="1"/>
  <c r="Y27" i="1"/>
  <c r="Y60" i="1"/>
  <c r="Y16" i="1"/>
  <c r="Y61" i="1"/>
  <c r="Y89" i="1"/>
  <c r="Y28" i="1"/>
  <c r="Y48" i="1"/>
  <c r="Y29" i="1"/>
  <c r="Y19" i="1"/>
  <c r="Y25" i="1"/>
  <c r="Y26" i="1"/>
  <c r="Y34" i="1"/>
  <c r="Y35" i="1"/>
  <c r="Y51" i="1"/>
  <c r="Y59" i="1"/>
  <c r="Y66" i="1"/>
  <c r="Y80" i="1"/>
  <c r="Y90" i="1"/>
  <c r="Y30" i="1"/>
  <c r="Y83" i="1"/>
  <c r="Y58" i="1"/>
  <c r="Y57" i="1"/>
  <c r="Y33" i="1"/>
  <c r="Y38" i="1"/>
  <c r="Y43" i="1"/>
  <c r="Y65" i="1"/>
  <c r="Y70" i="1"/>
  <c r="Y75" i="1"/>
  <c r="Y18" i="1"/>
  <c r="Y20" i="1"/>
  <c r="Y21" i="1"/>
  <c r="Y40" i="1"/>
  <c r="Y50" i="1"/>
  <c r="Y52" i="1"/>
  <c r="Y53" i="1"/>
  <c r="Y72" i="1"/>
  <c r="Y82" i="1"/>
  <c r="Y84" i="1"/>
  <c r="Y85" i="1"/>
  <c r="Y67" i="1"/>
  <c r="Y12" i="1"/>
  <c r="Y13" i="1"/>
  <c r="Y32" i="1"/>
  <c r="Y42" i="1"/>
  <c r="Y44" i="1"/>
  <c r="Y45" i="1"/>
  <c r="Y64" i="1"/>
  <c r="Y74" i="1"/>
  <c r="Y76" i="1"/>
  <c r="Y77" i="1"/>
  <c r="Y17" i="1"/>
  <c r="Y22" i="1"/>
  <c r="Y49" i="1"/>
  <c r="Y54" i="1"/>
  <c r="Y81" i="1"/>
  <c r="Y86" i="1"/>
  <c r="Y36" i="1"/>
  <c r="Y37" i="1"/>
  <c r="Y56" i="1"/>
  <c r="Y68" i="1"/>
  <c r="Y69" i="1"/>
  <c r="Y88" i="1"/>
  <c r="Y24" i="1"/>
  <c r="Y14" i="1"/>
  <c r="Y41" i="1"/>
  <c r="Y46" i="1"/>
  <c r="Y73" i="1"/>
  <c r="Y78" i="1"/>
  <c r="Y15" i="1"/>
  <c r="Y23" i="1"/>
  <c r="Y31" i="1"/>
  <c r="Y39" i="1"/>
  <c r="Y47" i="1"/>
  <c r="Y55" i="1"/>
  <c r="Y63" i="1"/>
  <c r="Y71" i="1"/>
  <c r="Y79" i="1"/>
  <c r="Y87" i="1"/>
</calcChain>
</file>

<file path=xl/sharedStrings.xml><?xml version="1.0" encoding="utf-8"?>
<sst xmlns="http://schemas.openxmlformats.org/spreadsheetml/2006/main" count="148" uniqueCount="121">
  <si>
    <t>MES/AÑO</t>
  </si>
  <si>
    <t>CONECEL S.A.</t>
  </si>
  <si>
    <t>TOTAL</t>
  </si>
  <si>
    <t>OTECEL S.A.</t>
  </si>
  <si>
    <t>CONECEL</t>
  </si>
  <si>
    <t>OTECEL</t>
  </si>
  <si>
    <t>CNT</t>
  </si>
  <si>
    <t>GSM</t>
  </si>
  <si>
    <t>UMTS</t>
  </si>
  <si>
    <t>HSPA +</t>
  </si>
  <si>
    <t>LTE</t>
  </si>
  <si>
    <t>CDMA</t>
  </si>
  <si>
    <t>HSPA+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</si>
  <si>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</si>
  <si>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</si>
  <si>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</si>
  <si>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</si>
  <si>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</si>
  <si>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</si>
  <si>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</si>
  <si>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</si>
  <si>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</si>
  <si>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</si>
  <si>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</si>
  <si>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</si>
  <si>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</si>
  <si>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</si>
  <si>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</si>
  <si>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</si>
  <si>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</si>
  <si>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</si>
  <si>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</si>
  <si>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</si>
  <si>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</si>
  <si>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</si>
  <si>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</si>
  <si>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</si>
  <si>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</si>
  <si>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</si>
  <si>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</si>
  <si>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</si>
  <si>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</si>
  <si>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</si>
  <si>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</si>
  <si>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</si>
  <si>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</si>
  <si>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</si>
  <si>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</si>
  <si>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</si>
  <si>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</si>
  <si>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</si>
  <si>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</si>
  <si>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</si>
  <si>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</si>
  <si>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</si>
  <si>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</si>
  <si>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</si>
  <si>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</si>
  <si>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</si>
  <si>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</si>
  <si>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</si>
  <si>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</si>
  <si>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</si>
  <si>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</si>
  <si>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</si>
  <si>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</si>
  <si>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</si>
  <si>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</si>
  <si>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</si>
  <si>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</si>
  <si>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</si>
  <si>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</si>
  <si>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</si>
  <si>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</si>
  <si>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</si>
  <si>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</si>
  <si>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</si>
  <si>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</si>
  <si>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</si>
  <si>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</si>
  <si>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</si>
  <si>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</si>
  <si>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</si>
  <si>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</si>
  <si>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</si>
  <si>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</si>
  <si>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</si>
  <si>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</si>
  <si>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</si>
  <si>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</si>
  <si>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</si>
  <si>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</si>
  <si>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SERVICIO MOVIL AVANZADO</t>
  </si>
  <si>
    <t>Fuente: Registros administrativos ARCOTEL</t>
  </si>
  <si>
    <t>Hoja</t>
  </si>
  <si>
    <t>Descripción</t>
  </si>
  <si>
    <t>Sep 2015</t>
  </si>
  <si>
    <t>Ago 2015</t>
  </si>
  <si>
    <t>CNT EP</t>
  </si>
  <si>
    <t>Regresar al Indice</t>
  </si>
  <si>
    <t>Nota 2:</t>
  </si>
  <si>
    <t>Se actualizó el número de Líneas Activas de OTECEL S.A. en el mes de Julio de 2015 debido a una rectificación cargada en el SAAD de la Prestadora.</t>
  </si>
  <si>
    <t>Se actualizó el número de Líneas Activas de la CNT EP en el mes de Julio de 2015 debido a una rectificación ingresada por la Prestadora mediante oficio Nro. GNRI-GREG-02-1722-2015 de 19 de Octubre de 2015.</t>
  </si>
  <si>
    <t>Nota 1:</t>
  </si>
  <si>
    <t>3. Evolución Tecnológica</t>
  </si>
  <si>
    <t>Detalle de Líneas Activas por tecnología de las prestadoras del SMA.</t>
  </si>
  <si>
    <t>2. Evolución de Tecnología por Prestadora</t>
  </si>
  <si>
    <t>1. Líneas Activas por Tecnología y Prestador</t>
  </si>
  <si>
    <t>Evolución de Tecnología por Prestadora</t>
  </si>
  <si>
    <t>Líneas Activas por Tecnología y Prestador</t>
  </si>
  <si>
    <t>Evolución Tecnológica</t>
  </si>
  <si>
    <t>Gráfico de evolución de las líneas activas totales por tecnología y por prestador.</t>
  </si>
  <si>
    <t>Gráfico de evolución de líneas activas por tecnología.</t>
  </si>
  <si>
    <t>Categoria: LINEAS ACTIVAS</t>
  </si>
  <si>
    <t>Indicador: Líneas activas por tecnología</t>
  </si>
  <si>
    <t>Oct 2015</t>
  </si>
  <si>
    <t>Nov 2015</t>
  </si>
  <si>
    <t>Fecha de Publicación: Diciembre 2015</t>
  </si>
  <si>
    <t>Fecha de corte: Noviembre 2015</t>
  </si>
  <si>
    <t>Nota 3:</t>
  </si>
  <si>
    <t>Se actualizó la clasificación de Líneas Activas por tecnología para el mes de Octubre 2015 para CONECEL S.A., debido a una actualización reportada en el SAAD de la prestadora que incluye la desagregación para la tecnología LTE.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</si>
</sst>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 tint="-4.9989318521683403E-2"/>
      <name val="Arial"/>
      <family val="2"/>
    </font>
    <font>
      <sz val="11"/>
      <name val="Arial"/>
      <family val="2"/>
      <charset val="204"/>
    </font>
    <font>
      <b/>
      <sz val="14"/>
      <color theme="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theme="0" tint="-4.9989318521683403E-2"/>
      <name val="Arial"/>
      <family val="2"/>
    </font>
    <font>
      <u/>
      <sz val="10"/>
      <color theme="10"/>
      <name val="Arial"/>
      <family val="2"/>
    </font>
    <font>
      <b/>
      <sz val="11"/>
      <color theme="0"/>
      <name val="Arial"/>
      <family val="2"/>
    </font>
    <font>
      <u/>
      <sz val="11"/>
      <name val="Arial"/>
      <family val="2"/>
    </font>
    <font>
      <u/>
      <sz val="1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213">
    <xf numFmtId="0" fontId="0" fillId="0" borderId="0" xfId="0"/>
    <xf numFmtId="0" fontId="2" fillId="3" borderId="0" xfId="0" applyFont="1" applyFill="1"/>
    <xf numFmtId="0" fontId="5" fillId="4" borderId="0" xfId="2" applyFont="1" applyFill="1"/>
    <xf numFmtId="0" fontId="8" fillId="3" borderId="0" xfId="2" applyFont="1" applyFill="1"/>
    <xf numFmtId="0" fontId="9" fillId="4" borderId="0" xfId="2" applyFont="1" applyFill="1"/>
    <xf numFmtId="0" fontId="5" fillId="4" borderId="0" xfId="2" applyFont="1" applyFill="1" applyAlignment="1">
      <alignment vertical="center"/>
    </xf>
    <xf numFmtId="0" fontId="5" fillId="4" borderId="0" xfId="2" applyFont="1" applyFill="1" applyAlignment="1">
      <alignment horizontal="center" vertical="center"/>
    </xf>
    <xf numFmtId="0" fontId="8" fillId="4" borderId="0" xfId="2" applyFont="1" applyFill="1"/>
    <xf numFmtId="0" fontId="8" fillId="4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7" xfId="2" applyNumberFormat="1" applyFont="1" applyFill="1" applyBorder="1" applyAlignment="1">
      <alignment horizontal="center"/>
    </xf>
    <xf numFmtId="49" fontId="6" fillId="0" borderId="7" xfId="2" applyNumberFormat="1" applyFont="1" applyFill="1" applyBorder="1" applyAlignment="1">
      <alignment horizontal="center" vertical="center"/>
    </xf>
    <xf numFmtId="49" fontId="6" fillId="0" borderId="12" xfId="2" applyNumberFormat="1" applyFont="1" applyFill="1" applyBorder="1" applyAlignment="1">
      <alignment horizontal="center"/>
    </xf>
    <xf numFmtId="3" fontId="7" fillId="9" borderId="6" xfId="1" applyNumberFormat="1" applyFont="1" applyFill="1" applyBorder="1" applyAlignment="1">
      <alignment horizontal="center" vertical="center"/>
    </xf>
    <xf numFmtId="3" fontId="7" fillId="7" borderId="13" xfId="1" applyNumberFormat="1" applyFont="1" applyFill="1" applyBorder="1" applyAlignment="1">
      <alignment horizontal="center" vertical="center"/>
    </xf>
    <xf numFmtId="3" fontId="7" fillId="9" borderId="16" xfId="1" applyNumberFormat="1" applyFont="1" applyFill="1" applyBorder="1" applyAlignment="1">
      <alignment horizontal="center" vertical="center"/>
    </xf>
    <xf numFmtId="3" fontId="7" fillId="7" borderId="17" xfId="1" applyNumberFormat="1" applyFont="1" applyFill="1" applyBorder="1" applyAlignment="1">
      <alignment horizontal="center" vertical="center"/>
    </xf>
    <xf numFmtId="3" fontId="6" fillId="5" borderId="16" xfId="1" applyNumberFormat="1" applyFont="1" applyFill="1" applyBorder="1" applyAlignment="1">
      <alignment horizontal="center" vertical="center"/>
    </xf>
    <xf numFmtId="3" fontId="6" fillId="5" borderId="6" xfId="1" applyNumberFormat="1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3" fillId="4" borderId="0" xfId="0" applyFont="1" applyFill="1" applyBorder="1" applyAlignment="1"/>
    <xf numFmtId="0" fontId="3" fillId="4" borderId="0" xfId="0" applyFont="1" applyFill="1" applyBorder="1" applyAlignment="1">
      <alignment horizontal="center" vertical="center"/>
    </xf>
    <xf numFmtId="0" fontId="2" fillId="6" borderId="21" xfId="0" applyFont="1" applyFill="1" applyBorder="1"/>
    <xf numFmtId="0" fontId="17" fillId="6" borderId="0" xfId="0" applyFont="1" applyFill="1" applyBorder="1"/>
    <xf numFmtId="0" fontId="2" fillId="6" borderId="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15" xfId="0" applyFont="1" applyFill="1" applyBorder="1"/>
    <xf numFmtId="0" fontId="2" fillId="6" borderId="23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4" xfId="0" applyFont="1" applyFill="1" applyBorder="1"/>
    <xf numFmtId="0" fontId="17" fillId="6" borderId="19" xfId="0" applyFont="1" applyFill="1" applyBorder="1"/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2" fillId="10" borderId="14" xfId="0" applyFont="1" applyFill="1" applyBorder="1"/>
    <xf numFmtId="0" fontId="2" fillId="10" borderId="19" xfId="0" applyFont="1" applyFill="1" applyBorder="1"/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/>
    <xf numFmtId="0" fontId="16" fillId="10" borderId="0" xfId="0" applyFont="1" applyFill="1" applyBorder="1"/>
    <xf numFmtId="0" fontId="2" fillId="10" borderId="0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left"/>
    </xf>
    <xf numFmtId="0" fontId="12" fillId="10" borderId="0" xfId="0" applyFont="1" applyFill="1" applyBorder="1" applyAlignment="1"/>
    <xf numFmtId="0" fontId="14" fillId="10" borderId="0" xfId="0" applyFont="1" applyFill="1" applyBorder="1" applyAlignment="1"/>
    <xf numFmtId="0" fontId="0" fillId="10" borderId="0" xfId="0" applyFill="1" applyBorder="1"/>
    <xf numFmtId="49" fontId="13" fillId="10" borderId="0" xfId="0" applyNumberFormat="1" applyFont="1" applyFill="1" applyBorder="1"/>
    <xf numFmtId="0" fontId="0" fillId="10" borderId="21" xfId="0" applyFill="1" applyBorder="1"/>
    <xf numFmtId="0" fontId="0" fillId="10" borderId="22" xfId="0" applyFill="1" applyBorder="1"/>
    <xf numFmtId="0" fontId="17" fillId="6" borderId="21" xfId="0" applyFont="1" applyFill="1" applyBorder="1"/>
    <xf numFmtId="0" fontId="17" fillId="6" borderId="22" xfId="0" applyFont="1" applyFill="1" applyBorder="1"/>
    <xf numFmtId="0" fontId="10" fillId="10" borderId="14" xfId="0" applyFont="1" applyFill="1" applyBorder="1"/>
    <xf numFmtId="0" fontId="10" fillId="10" borderId="19" xfId="0" applyFont="1" applyFill="1" applyBorder="1"/>
    <xf numFmtId="0" fontId="10" fillId="10" borderId="20" xfId="0" applyFont="1" applyFill="1" applyBorder="1"/>
    <xf numFmtId="0" fontId="11" fillId="10" borderId="0" xfId="0" applyFont="1" applyFill="1" applyBorder="1" applyAlignment="1"/>
    <xf numFmtId="0" fontId="17" fillId="6" borderId="14" xfId="0" applyFont="1" applyFill="1" applyBorder="1"/>
    <xf numFmtId="0" fontId="17" fillId="6" borderId="20" xfId="0" applyFont="1" applyFill="1" applyBorder="1"/>
    <xf numFmtId="0" fontId="17" fillId="6" borderId="15" xfId="0" applyFont="1" applyFill="1" applyBorder="1"/>
    <xf numFmtId="0" fontId="17" fillId="6" borderId="23" xfId="0" applyFont="1" applyFill="1" applyBorder="1"/>
    <xf numFmtId="0" fontId="17" fillId="6" borderId="18" xfId="0" applyFont="1" applyFill="1" applyBorder="1"/>
    <xf numFmtId="0" fontId="16" fillId="10" borderId="0" xfId="3" applyFont="1" applyFill="1" applyBorder="1"/>
    <xf numFmtId="0" fontId="5" fillId="10" borderId="0" xfId="3" applyFill="1" applyBorder="1"/>
    <xf numFmtId="0" fontId="12" fillId="10" borderId="0" xfId="3" applyFont="1" applyFill="1" applyBorder="1" applyAlignment="1"/>
    <xf numFmtId="0" fontId="5" fillId="6" borderId="0" xfId="3" applyFont="1" applyFill="1" applyBorder="1"/>
    <xf numFmtId="0" fontId="10" fillId="10" borderId="14" xfId="3" applyFont="1" applyFill="1" applyBorder="1"/>
    <xf numFmtId="0" fontId="10" fillId="10" borderId="19" xfId="3" applyFont="1" applyFill="1" applyBorder="1"/>
    <xf numFmtId="0" fontId="10" fillId="10" borderId="20" xfId="3" applyFont="1" applyFill="1" applyBorder="1"/>
    <xf numFmtId="0" fontId="5" fillId="10" borderId="21" xfId="3" applyFill="1" applyBorder="1"/>
    <xf numFmtId="0" fontId="5" fillId="10" borderId="22" xfId="3" applyFill="1" applyBorder="1"/>
    <xf numFmtId="0" fontId="5" fillId="6" borderId="21" xfId="3" applyFont="1" applyFill="1" applyBorder="1"/>
    <xf numFmtId="0" fontId="5" fillId="6" borderId="22" xfId="3" applyFont="1" applyFill="1" applyBorder="1"/>
    <xf numFmtId="0" fontId="5" fillId="6" borderId="14" xfId="3" applyFont="1" applyFill="1" applyBorder="1"/>
    <xf numFmtId="0" fontId="18" fillId="6" borderId="19" xfId="3" applyFont="1" applyFill="1" applyBorder="1"/>
    <xf numFmtId="0" fontId="5" fillId="6" borderId="19" xfId="3" applyFont="1" applyFill="1" applyBorder="1"/>
    <xf numFmtId="0" fontId="5" fillId="6" borderId="20" xfId="3" applyFont="1" applyFill="1" applyBorder="1"/>
    <xf numFmtId="0" fontId="5" fillId="6" borderId="15" xfId="3" applyFont="1" applyFill="1" applyBorder="1"/>
    <xf numFmtId="0" fontId="5" fillId="6" borderId="23" xfId="3" applyFont="1" applyFill="1" applyBorder="1"/>
    <xf numFmtId="0" fontId="5" fillId="6" borderId="18" xfId="3" applyFont="1" applyFill="1" applyBorder="1"/>
    <xf numFmtId="0" fontId="5" fillId="4" borderId="3" xfId="3" applyFill="1" applyBorder="1"/>
    <xf numFmtId="0" fontId="5" fillId="4" borderId="1" xfId="3" applyFill="1" applyBorder="1"/>
    <xf numFmtId="0" fontId="5" fillId="4" borderId="4" xfId="3" applyFill="1" applyBorder="1"/>
    <xf numFmtId="0" fontId="0" fillId="0" borderId="0" xfId="0"/>
    <xf numFmtId="0" fontId="0" fillId="2" borderId="14" xfId="0" applyFill="1" applyBorder="1"/>
    <xf numFmtId="0" fontId="0" fillId="2" borderId="19" xfId="0" applyFill="1" applyBorder="1"/>
    <xf numFmtId="0" fontId="21" fillId="2" borderId="19" xfId="0" applyFont="1" applyFill="1" applyBorder="1"/>
    <xf numFmtId="49" fontId="6" fillId="0" borderId="26" xfId="2" applyNumberFormat="1" applyFont="1" applyFill="1" applyBorder="1" applyAlignment="1">
      <alignment horizontal="center"/>
    </xf>
    <xf numFmtId="3" fontId="7" fillId="9" borderId="27" xfId="1" applyNumberFormat="1" applyFont="1" applyFill="1" applyBorder="1" applyAlignment="1">
      <alignment horizontal="center" vertical="center"/>
    </xf>
    <xf numFmtId="3" fontId="7" fillId="7" borderId="28" xfId="1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3" xfId="0" applyFill="1" applyBorder="1"/>
    <xf numFmtId="0" fontId="0" fillId="4" borderId="1" xfId="0" applyFill="1" applyBorder="1"/>
    <xf numFmtId="0" fontId="0" fillId="0" borderId="1" xfId="0" applyBorder="1"/>
    <xf numFmtId="0" fontId="0" fillId="0" borderId="4" xfId="0" applyBorder="1"/>
    <xf numFmtId="0" fontId="0" fillId="10" borderId="29" xfId="0" applyFill="1" applyBorder="1"/>
    <xf numFmtId="0" fontId="0" fillId="10" borderId="30" xfId="0" applyFill="1" applyBorder="1"/>
    <xf numFmtId="0" fontId="11" fillId="10" borderId="30" xfId="0" applyFont="1" applyFill="1" applyBorder="1" applyAlignment="1">
      <alignment horizontal="left"/>
    </xf>
    <xf numFmtId="0" fontId="0" fillId="10" borderId="31" xfId="0" applyFill="1" applyBorder="1"/>
    <xf numFmtId="0" fontId="0" fillId="10" borderId="32" xfId="0" applyFill="1" applyBorder="1"/>
    <xf numFmtId="0" fontId="0" fillId="10" borderId="33" xfId="0" applyFill="1" applyBorder="1"/>
    <xf numFmtId="0" fontId="17" fillId="6" borderId="32" xfId="0" applyFont="1" applyFill="1" applyBorder="1"/>
    <xf numFmtId="0" fontId="0" fillId="4" borderId="34" xfId="0" applyFill="1" applyBorder="1"/>
    <xf numFmtId="0" fontId="0" fillId="4" borderId="35" xfId="0" applyFill="1" applyBorder="1"/>
    <xf numFmtId="0" fontId="11" fillId="4" borderId="35" xfId="0" applyFont="1" applyFill="1" applyBorder="1" applyAlignment="1">
      <alignment horizontal="left"/>
    </xf>
    <xf numFmtId="0" fontId="0" fillId="4" borderId="36" xfId="0" applyFill="1" applyBorder="1"/>
    <xf numFmtId="0" fontId="0" fillId="10" borderId="34" xfId="0" applyFill="1" applyBorder="1"/>
    <xf numFmtId="0" fontId="0" fillId="10" borderId="35" xfId="0" applyFill="1" applyBorder="1"/>
    <xf numFmtId="49" fontId="13" fillId="10" borderId="35" xfId="0" applyNumberFormat="1" applyFont="1" applyFill="1" applyBorder="1"/>
    <xf numFmtId="0" fontId="20" fillId="10" borderId="35" xfId="4" applyFill="1" applyBorder="1" applyAlignment="1">
      <alignment horizontal="center" vertical="center"/>
    </xf>
    <xf numFmtId="0" fontId="0" fillId="10" borderId="36" xfId="0" applyFill="1" applyBorder="1"/>
    <xf numFmtId="0" fontId="17" fillId="6" borderId="29" xfId="0" applyFont="1" applyFill="1" applyBorder="1"/>
    <xf numFmtId="0" fontId="17" fillId="6" borderId="30" xfId="0" applyFont="1" applyFill="1" applyBorder="1"/>
    <xf numFmtId="0" fontId="17" fillId="6" borderId="31" xfId="0" applyFont="1" applyFill="1" applyBorder="1"/>
    <xf numFmtId="0" fontId="17" fillId="6" borderId="34" xfId="0" applyFont="1" applyFill="1" applyBorder="1"/>
    <xf numFmtId="0" fontId="17" fillId="6" borderId="35" xfId="0" applyFont="1" applyFill="1" applyBorder="1"/>
    <xf numFmtId="0" fontId="17" fillId="6" borderId="36" xfId="0" applyFont="1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3" fontId="6" fillId="8" borderId="37" xfId="1" applyNumberFormat="1" applyFont="1" applyFill="1" applyBorder="1" applyAlignment="1">
      <alignment horizontal="center" vertical="center"/>
    </xf>
    <xf numFmtId="3" fontId="6" fillId="4" borderId="37" xfId="1" applyNumberFormat="1" applyFont="1" applyFill="1" applyBorder="1" applyAlignment="1">
      <alignment horizontal="center" vertical="center"/>
    </xf>
    <xf numFmtId="3" fontId="6" fillId="3" borderId="37" xfId="1" applyNumberFormat="1" applyFont="1" applyFill="1" applyBorder="1" applyAlignment="1">
      <alignment horizontal="center" vertical="center"/>
    </xf>
    <xf numFmtId="3" fontId="6" fillId="8" borderId="38" xfId="1" applyNumberFormat="1" applyFont="1" applyFill="1" applyBorder="1" applyAlignment="1">
      <alignment horizontal="center" vertical="center"/>
    </xf>
    <xf numFmtId="3" fontId="6" fillId="4" borderId="39" xfId="1" applyNumberFormat="1" applyFont="1" applyFill="1" applyBorder="1" applyAlignment="1">
      <alignment horizontal="center" vertical="center"/>
    </xf>
    <xf numFmtId="3" fontId="6" fillId="3" borderId="39" xfId="1" applyNumberFormat="1" applyFont="1" applyFill="1" applyBorder="1" applyAlignment="1">
      <alignment horizontal="center" vertical="center"/>
    </xf>
    <xf numFmtId="3" fontId="6" fillId="8" borderId="39" xfId="1" applyNumberFormat="1" applyFont="1" applyFill="1" applyBorder="1" applyAlignment="1">
      <alignment horizontal="center" vertical="center"/>
    </xf>
    <xf numFmtId="3" fontId="7" fillId="6" borderId="40" xfId="1" applyNumberFormat="1" applyFont="1" applyFill="1" applyBorder="1" applyAlignment="1">
      <alignment horizontal="center" vertical="center"/>
    </xf>
    <xf numFmtId="3" fontId="6" fillId="8" borderId="41" xfId="1" applyNumberFormat="1" applyFont="1" applyFill="1" applyBorder="1" applyAlignment="1">
      <alignment horizontal="center" vertical="center"/>
    </xf>
    <xf numFmtId="3" fontId="7" fillId="6" borderId="42" xfId="1" applyNumberFormat="1" applyFont="1" applyFill="1" applyBorder="1" applyAlignment="1">
      <alignment horizontal="center" vertical="center"/>
    </xf>
    <xf numFmtId="3" fontId="7" fillId="6" borderId="43" xfId="1" applyNumberFormat="1" applyFont="1" applyFill="1" applyBorder="1" applyAlignment="1">
      <alignment horizontal="center" vertical="center"/>
    </xf>
    <xf numFmtId="3" fontId="7" fillId="6" borderId="44" xfId="1" applyNumberFormat="1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3" fontId="6" fillId="5" borderId="37" xfId="1" applyNumberFormat="1" applyFont="1" applyFill="1" applyBorder="1" applyAlignment="1">
      <alignment horizontal="center" vertical="center"/>
    </xf>
    <xf numFmtId="3" fontId="6" fillId="3" borderId="38" xfId="1" applyNumberFormat="1" applyFont="1" applyFill="1" applyBorder="1" applyAlignment="1">
      <alignment horizontal="center" vertical="center"/>
    </xf>
    <xf numFmtId="3" fontId="6" fillId="5" borderId="39" xfId="1" applyNumberFormat="1" applyFont="1" applyFill="1" applyBorder="1" applyAlignment="1">
      <alignment horizontal="center" vertical="center"/>
    </xf>
    <xf numFmtId="3" fontId="6" fillId="3" borderId="41" xfId="1" applyNumberFormat="1" applyFont="1" applyFill="1" applyBorder="1" applyAlignment="1">
      <alignment horizontal="center" vertical="center"/>
    </xf>
    <xf numFmtId="3" fontId="6" fillId="4" borderId="41" xfId="1" applyNumberFormat="1" applyFont="1" applyFill="1" applyBorder="1" applyAlignment="1">
      <alignment horizontal="center" vertical="center"/>
    </xf>
    <xf numFmtId="3" fontId="7" fillId="9" borderId="17" xfId="1" applyNumberFormat="1" applyFont="1" applyFill="1" applyBorder="1" applyAlignment="1">
      <alignment horizontal="center" vertical="center"/>
    </xf>
    <xf numFmtId="3" fontId="7" fillId="9" borderId="13" xfId="1" applyNumberFormat="1" applyFont="1" applyFill="1" applyBorder="1" applyAlignment="1">
      <alignment horizontal="center" vertical="center"/>
    </xf>
    <xf numFmtId="3" fontId="6" fillId="5" borderId="13" xfId="1" applyNumberFormat="1" applyFont="1" applyFill="1" applyBorder="1" applyAlignment="1">
      <alignment horizontal="center" vertical="center"/>
    </xf>
    <xf numFmtId="3" fontId="6" fillId="5" borderId="28" xfId="1" applyNumberFormat="1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top" wrapText="1"/>
    </xf>
    <xf numFmtId="0" fontId="0" fillId="2" borderId="21" xfId="0" applyFill="1" applyBorder="1" applyAlignment="1"/>
    <xf numFmtId="0" fontId="0" fillId="2" borderId="0" xfId="0" applyFill="1" applyBorder="1" applyAlignment="1"/>
    <xf numFmtId="0" fontId="0" fillId="2" borderId="22" xfId="0" applyFill="1" applyBorder="1" applyAlignment="1"/>
    <xf numFmtId="0" fontId="15" fillId="6" borderId="0" xfId="0" applyFont="1" applyFill="1" applyBorder="1" applyAlignment="1">
      <alignment vertical="center"/>
    </xf>
    <xf numFmtId="0" fontId="15" fillId="6" borderId="23" xfId="0" applyFont="1" applyFill="1" applyBorder="1" applyAlignment="1">
      <alignment vertical="center"/>
    </xf>
    <xf numFmtId="0" fontId="15" fillId="6" borderId="19" xfId="0" applyFont="1" applyFill="1" applyBorder="1" applyAlignment="1">
      <alignment vertical="center"/>
    </xf>
    <xf numFmtId="0" fontId="15" fillId="6" borderId="30" xfId="0" applyFont="1" applyFill="1" applyBorder="1" applyAlignment="1">
      <alignment vertical="center"/>
    </xf>
    <xf numFmtId="0" fontId="15" fillId="6" borderId="35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3" fontId="6" fillId="8" borderId="50" xfId="1" applyNumberFormat="1" applyFont="1" applyFill="1" applyBorder="1" applyAlignment="1">
      <alignment horizontal="center" vertical="center"/>
    </xf>
    <xf numFmtId="3" fontId="6" fillId="4" borderId="51" xfId="1" applyNumberFormat="1" applyFont="1" applyFill="1" applyBorder="1" applyAlignment="1">
      <alignment horizontal="center" vertical="center"/>
    </xf>
    <xf numFmtId="3" fontId="6" fillId="8" borderId="51" xfId="1" applyNumberFormat="1" applyFont="1" applyFill="1" applyBorder="1" applyAlignment="1">
      <alignment horizontal="center" vertical="center"/>
    </xf>
    <xf numFmtId="3" fontId="7" fillId="6" borderId="52" xfId="1" applyNumberFormat="1" applyFont="1" applyFill="1" applyBorder="1" applyAlignment="1">
      <alignment horizontal="center" vertical="center"/>
    </xf>
    <xf numFmtId="3" fontId="7" fillId="6" borderId="53" xfId="1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center"/>
    </xf>
    <xf numFmtId="0" fontId="0" fillId="0" borderId="0" xfId="0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0" fillId="0" borderId="21" xfId="0" applyFill="1" applyBorder="1"/>
    <xf numFmtId="0" fontId="0" fillId="0" borderId="0" xfId="0" applyFill="1" applyBorder="1" applyAlignment="1">
      <alignment horizontal="left"/>
    </xf>
    <xf numFmtId="0" fontId="0" fillId="0" borderId="22" xfId="0" applyFill="1" applyBorder="1"/>
    <xf numFmtId="0" fontId="0" fillId="0" borderId="15" xfId="0" applyFill="1" applyBorder="1"/>
    <xf numFmtId="0" fontId="0" fillId="0" borderId="23" xfId="0" applyFill="1" applyBorder="1"/>
    <xf numFmtId="0" fontId="0" fillId="0" borderId="18" xfId="0" applyFill="1" applyBorder="1"/>
    <xf numFmtId="0" fontId="21" fillId="0" borderId="22" xfId="0" applyFont="1" applyFill="1" applyBorder="1" applyAlignment="1">
      <alignment horizontal="left"/>
    </xf>
    <xf numFmtId="0" fontId="19" fillId="10" borderId="0" xfId="3" applyFont="1" applyFill="1" applyBorder="1" applyAlignment="1"/>
    <xf numFmtId="0" fontId="19" fillId="10" borderId="0" xfId="0" applyFont="1" applyFill="1" applyBorder="1" applyAlignment="1"/>
    <xf numFmtId="3" fontId="6" fillId="0" borderId="51" xfId="1" applyNumberFormat="1" applyFont="1" applyFill="1" applyBorder="1" applyAlignment="1">
      <alignment horizontal="center" vertical="center"/>
    </xf>
    <xf numFmtId="0" fontId="5" fillId="0" borderId="0" xfId="3" applyFill="1" applyBorder="1" applyAlignment="1">
      <alignment horizontal="left" wrapText="1"/>
    </xf>
    <xf numFmtId="0" fontId="5" fillId="0" borderId="22" xfId="3" applyFill="1" applyBorder="1" applyAlignment="1">
      <alignment horizontal="left" wrapText="1"/>
    </xf>
    <xf numFmtId="0" fontId="11" fillId="10" borderId="0" xfId="3" applyFont="1" applyFill="1" applyBorder="1" applyAlignment="1">
      <alignment horizontal="left"/>
    </xf>
    <xf numFmtId="0" fontId="20" fillId="0" borderId="0" xfId="4" applyFill="1" applyBorder="1" applyAlignment="1">
      <alignment horizontal="left"/>
    </xf>
    <xf numFmtId="0" fontId="21" fillId="2" borderId="19" xfId="0" applyFont="1" applyFill="1" applyBorder="1" applyAlignment="1">
      <alignment horizontal="left"/>
    </xf>
    <xf numFmtId="0" fontId="21" fillId="2" borderId="20" xfId="0" applyFont="1" applyFill="1" applyBorder="1" applyAlignment="1">
      <alignment horizontal="left"/>
    </xf>
    <xf numFmtId="0" fontId="23" fillId="6" borderId="0" xfId="0" applyFont="1" applyFill="1" applyBorder="1" applyAlignment="1">
      <alignment horizontal="center" vertical="center"/>
    </xf>
    <xf numFmtId="3" fontId="6" fillId="4" borderId="37" xfId="1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22" fillId="6" borderId="0" xfId="0" applyFont="1" applyFill="1" applyBorder="1" applyAlignment="1">
      <alignment horizontal="center"/>
    </xf>
    <xf numFmtId="0" fontId="22" fillId="6" borderId="33" xfId="0" applyFont="1" applyFill="1" applyBorder="1" applyAlignment="1">
      <alignment horizontal="center"/>
    </xf>
    <xf numFmtId="0" fontId="22" fillId="6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</cellXfs>
  <cellStyles count="6">
    <cellStyle name="=C:\WINNT\SYSTEM32\COMMAND.COM 3" xfId="2"/>
    <cellStyle name="Hipervínculo" xfId="4" builtinId="8"/>
    <cellStyle name="Millares" xfId="1" builtinId="3"/>
    <cellStyle name="Normal" xfId="0" builtinId="0"/>
    <cellStyle name="Normal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CONECEL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Pres.'!$B$11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Pres.'!$A$85:$A$95)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('Líneas por Tecnología y Pres.'!$B$12,'Líneas por Tecnología y Pres.'!$B$24,'Líneas por Tecnología y Pres.'!$B$36,'Líneas por Tecnología y Pres.'!$B$48,'Líneas por Tecnología y Pres.'!$B$60,'Líneas por Tecnología y Pres.'!$B$72,'Líneas por Tecnología y Pres.'!$B$84,'Líneas por Tecnología y Pres.'!$B$85:$B$95)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'Líneas por Tecnología y Pres.'!$C$11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Pres.'!$A$85:$A$95)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('Líneas por Tecnología y Pres.'!$C$12,'Líneas por Tecnología y Pres.'!$C$24,'Líneas por Tecnología y Pres.'!$C$36,'Líneas por Tecnología y Pres.'!$C$48,'Líneas por Tecnología y Pres.'!$C$60,'Líneas por Tecnología y Pres.'!$C$72,'Líneas por Tecnología y Pres.'!$C$84,'Líneas por Tecnología y Pres.'!$C$85:$C$95)</c:f>
              <c:numCache>
                <c:formatCode>#,##0</c:formatCode>
                <c:ptCount val="18"/>
                <c:pt idx="0">
                  <c:v>7499370</c:v>
                </c:pt>
                <c:pt idx="1">
                  <c:v>8532691</c:v>
                </c:pt>
                <c:pt idx="2">
                  <c:v>9419193</c:v>
                </c:pt>
                <c:pt idx="3">
                  <c:v>9774865</c:v>
                </c:pt>
                <c:pt idx="4">
                  <c:v>10252457</c:v>
                </c:pt>
                <c:pt idx="5">
                  <c:v>10287259</c:v>
                </c:pt>
                <c:pt idx="6">
                  <c:v>9581956</c:v>
                </c:pt>
                <c:pt idx="7">
                  <c:v>9146755</c:v>
                </c:pt>
                <c:pt idx="8">
                  <c:v>8685881</c:v>
                </c:pt>
                <c:pt idx="9">
                  <c:v>8347296</c:v>
                </c:pt>
                <c:pt idx="10">
                  <c:v>8137359</c:v>
                </c:pt>
                <c:pt idx="11">
                  <c:v>7867450</c:v>
                </c:pt>
                <c:pt idx="12">
                  <c:v>7721787</c:v>
                </c:pt>
                <c:pt idx="13">
                  <c:v>7507427</c:v>
                </c:pt>
                <c:pt idx="14">
                  <c:v>7439699</c:v>
                </c:pt>
                <c:pt idx="15">
                  <c:v>7324458</c:v>
                </c:pt>
                <c:pt idx="16">
                  <c:v>7225301</c:v>
                </c:pt>
                <c:pt idx="17">
                  <c:v>7048699</c:v>
                </c:pt>
              </c:numCache>
            </c:numRef>
          </c:val>
        </c:ser>
        <c:ser>
          <c:idx val="2"/>
          <c:order val="2"/>
          <c:tx>
            <c:strRef>
              <c:f>'Líneas por Tecnología y Pres.'!$D$11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Pres.'!$A$85:$A$95)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('Líneas por Tecnología y Pres.'!$D$12,'Líneas por Tecnología y Pres.'!$D$24,'Líneas por Tecnología y Pres.'!$D$36,'Líneas por Tecnología y Pres.'!$D$48,'Líneas por Tecnología y Pres.'!$D$60,'Líneas por Tecnología y Pres.'!$D$72,'Líneas por Tecnología y Pres.'!$D$84,'Líneas por Tecnología y Pres.'!$D$85:$D$95)</c:f>
              <c:numCache>
                <c:formatCode>#,##0</c:formatCode>
                <c:ptCount val="18"/>
                <c:pt idx="0">
                  <c:v>656989</c:v>
                </c:pt>
                <c:pt idx="1">
                  <c:v>758577</c:v>
                </c:pt>
                <c:pt idx="2">
                  <c:v>1051309</c:v>
                </c:pt>
                <c:pt idx="3">
                  <c:v>1282451</c:v>
                </c:pt>
                <c:pt idx="4">
                  <c:v>1484003</c:v>
                </c:pt>
                <c:pt idx="5">
                  <c:v>1622034</c:v>
                </c:pt>
                <c:pt idx="6">
                  <c:v>1664758</c:v>
                </c:pt>
                <c:pt idx="7">
                  <c:v>1641546</c:v>
                </c:pt>
                <c:pt idx="8">
                  <c:v>1616146</c:v>
                </c:pt>
                <c:pt idx="9">
                  <c:v>1596466</c:v>
                </c:pt>
                <c:pt idx="10">
                  <c:v>1595756</c:v>
                </c:pt>
                <c:pt idx="11">
                  <c:v>1594391</c:v>
                </c:pt>
                <c:pt idx="12">
                  <c:v>1569091</c:v>
                </c:pt>
                <c:pt idx="13">
                  <c:v>1592522</c:v>
                </c:pt>
                <c:pt idx="14">
                  <c:v>1529088</c:v>
                </c:pt>
                <c:pt idx="15">
                  <c:v>1506883</c:v>
                </c:pt>
                <c:pt idx="16">
                  <c:v>1441047</c:v>
                </c:pt>
                <c:pt idx="17">
                  <c:v>1346691</c:v>
                </c:pt>
              </c:numCache>
            </c:numRef>
          </c:val>
        </c:ser>
        <c:ser>
          <c:idx val="3"/>
          <c:order val="3"/>
          <c:tx>
            <c:strRef>
              <c:f>'Líneas por Tecnología y Pres.'!$E$11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6000" tIns="10800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Pres.'!$A$85:$A$95)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('Líneas por Tecnología y Pres.'!$E$12,'Líneas por Tecnología y Pres.'!$E$24,'Líneas por Tecnología y Pres.'!$E$36,'Líneas por Tecnología y Pres.'!$E$48,'Líneas por Tecnología y Pres.'!$E$60,'Líneas por Tecnología y Pres.'!$E$72,'Líneas por Tecnología y Pres.'!$E$84,'Líneas por Tecnología y Pres.'!$E$85:$E$95)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21446</c:v>
                </c:pt>
                <c:pt idx="5">
                  <c:v>121593</c:v>
                </c:pt>
                <c:pt idx="6">
                  <c:v>525306</c:v>
                </c:pt>
                <c:pt idx="7">
                  <c:v>542170</c:v>
                </c:pt>
                <c:pt idx="8">
                  <c:v>567987</c:v>
                </c:pt>
                <c:pt idx="9">
                  <c:v>561069</c:v>
                </c:pt>
                <c:pt idx="10">
                  <c:v>559887</c:v>
                </c:pt>
                <c:pt idx="11">
                  <c:v>645636</c:v>
                </c:pt>
                <c:pt idx="12">
                  <c:v>631840</c:v>
                </c:pt>
                <c:pt idx="13">
                  <c:v>519676</c:v>
                </c:pt>
                <c:pt idx="14">
                  <c:v>479307</c:v>
                </c:pt>
                <c:pt idx="15">
                  <c:v>441363</c:v>
                </c:pt>
                <c:pt idx="16">
                  <c:v>312157</c:v>
                </c:pt>
                <c:pt idx="17">
                  <c:v>256123</c:v>
                </c:pt>
              </c:numCache>
            </c:numRef>
          </c:val>
        </c:ser>
        <c:ser>
          <c:idx val="4"/>
          <c:order val="4"/>
          <c:tx>
            <c:strRef>
              <c:f>'Líneas por Tecnología y Pres.'!$F$11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Pres.'!$A$85:$A$95)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('Líneas por Tecnología y Pres.'!$F$12,'Líneas por Tecnología y Pres.'!$F$24,'Líneas por Tecnología y Pres.'!$F$36,'Líneas por Tecnología y Pres.'!$F$48,'Líneas por Tecnología y Pres.'!$F$60,'Líneas por Tecnología y Pres.'!$F$72,'Líneas por Tecnología y Pres.'!$F$84,'Líneas por Tecnología y Pres.'!$F$85:$F$95)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105991</c:v>
                </c:pt>
                <c:pt idx="17">
                  <c:v>136398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719616"/>
        <c:axId val="448721296"/>
      </c:barChart>
      <c:catAx>
        <c:axId val="4487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8721296"/>
        <c:crosses val="autoZero"/>
        <c:auto val="1"/>
        <c:lblAlgn val="ctr"/>
        <c:lblOffset val="100"/>
        <c:noMultiLvlLbl val="0"/>
      </c:catAx>
      <c:valAx>
        <c:axId val="44872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871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OTECEL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Pres.'!$H$11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Pres.'!$A$85:$A$95)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('Líneas por Tecnología y Pres.'!$H$12,'Líneas por Tecnología y Pres.'!$H$24,'Líneas por Tecnología y Pres.'!$H$36,'Líneas por Tecnología y Pres.'!$H$48,'Líneas por Tecnología y Pres.'!$H$60,'Líneas por Tecnología y Pres.'!$H$72,'Líneas por Tecnología y Pres.'!$H$84,'Líneas por Tecnología y Pres.'!$H$85:$H$95)</c:f>
              <c:numCache>
                <c:formatCode>#,##0</c:formatCode>
                <c:ptCount val="18"/>
                <c:pt idx="0">
                  <c:v>533206</c:v>
                </c:pt>
                <c:pt idx="1">
                  <c:v>370711</c:v>
                </c:pt>
                <c:pt idx="2">
                  <c:v>232396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'Líneas por Tecnología y Pres.'!$I$11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Pres.'!$A$85:$A$95)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('Líneas por Tecnología y Pres.'!$I$12,'Líneas por Tecnología y Pres.'!$I$24,'Líneas por Tecnología y Pres.'!$I$36,'Líneas por Tecnología y Pres.'!$I$48,'Líneas por Tecnología y Pres.'!$I$60,'Líneas por Tecnología y Pres.'!$I$72,'Líneas por Tecnología y Pres.'!$I$84,'Líneas por Tecnología y Pres.'!$I$85:$I$95)</c:f>
              <c:numCache>
                <c:formatCode>#,##0</c:formatCode>
                <c:ptCount val="18"/>
                <c:pt idx="0">
                  <c:v>2678716</c:v>
                </c:pt>
                <c:pt idx="1">
                  <c:v>3435721</c:v>
                </c:pt>
                <c:pt idx="2">
                  <c:v>4061909</c:v>
                </c:pt>
                <c:pt idx="3">
                  <c:v>4403305</c:v>
                </c:pt>
                <c:pt idx="4">
                  <c:v>4823675</c:v>
                </c:pt>
                <c:pt idx="5">
                  <c:v>4797632</c:v>
                </c:pt>
                <c:pt idx="6">
                  <c:v>4589205</c:v>
                </c:pt>
                <c:pt idx="7">
                  <c:v>4571476</c:v>
                </c:pt>
                <c:pt idx="8">
                  <c:v>4564274</c:v>
                </c:pt>
                <c:pt idx="9">
                  <c:v>4244051</c:v>
                </c:pt>
                <c:pt idx="10">
                  <c:v>4202478</c:v>
                </c:pt>
                <c:pt idx="11">
                  <c:v>4077090</c:v>
                </c:pt>
                <c:pt idx="12">
                  <c:v>4063644</c:v>
                </c:pt>
                <c:pt idx="13">
                  <c:v>4055726</c:v>
                </c:pt>
                <c:pt idx="14">
                  <c:v>4003445</c:v>
                </c:pt>
                <c:pt idx="15">
                  <c:v>3900735</c:v>
                </c:pt>
                <c:pt idx="16">
                  <c:v>3648796</c:v>
                </c:pt>
                <c:pt idx="17">
                  <c:v>3816931</c:v>
                </c:pt>
              </c:numCache>
            </c:numRef>
          </c:val>
        </c:ser>
        <c:ser>
          <c:idx val="2"/>
          <c:order val="2"/>
          <c:tx>
            <c:strRef>
              <c:f>'Líneas por Tecnología y Pres.'!$J$11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Pres.'!$A$85:$A$95)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('Líneas por Tecnología y Pres.'!$J$12,'Líneas por Tecnología y Pres.'!$J$24,'Líneas por Tecnología y Pres.'!$J$36,'Líneas por Tecnología y Pres.'!$J$48,'Líneas por Tecnología y Pres.'!$J$60,'Líneas por Tecnología y Pres.'!$J$72,'Líneas por Tecnología y Pres.'!$J$84,'Líneas por Tecnología y Pres.'!$J$85:$J$95)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20294</c:v>
                </c:pt>
                <c:pt idx="3">
                  <c:v>110569</c:v>
                </c:pt>
                <c:pt idx="4">
                  <c:v>174375</c:v>
                </c:pt>
                <c:pt idx="5">
                  <c:v>272871</c:v>
                </c:pt>
                <c:pt idx="6">
                  <c:v>341647</c:v>
                </c:pt>
                <c:pt idx="7">
                  <c:v>337990</c:v>
                </c:pt>
                <c:pt idx="8">
                  <c:v>335472</c:v>
                </c:pt>
                <c:pt idx="9">
                  <c:v>325738</c:v>
                </c:pt>
                <c:pt idx="10">
                  <c:v>318105</c:v>
                </c:pt>
                <c:pt idx="11">
                  <c:v>309061</c:v>
                </c:pt>
                <c:pt idx="12">
                  <c:v>301183</c:v>
                </c:pt>
                <c:pt idx="13">
                  <c:v>291551</c:v>
                </c:pt>
                <c:pt idx="14">
                  <c:v>328679</c:v>
                </c:pt>
                <c:pt idx="15">
                  <c:v>331079</c:v>
                </c:pt>
                <c:pt idx="16">
                  <c:v>333836</c:v>
                </c:pt>
                <c:pt idx="17">
                  <c:v>191763</c:v>
                </c:pt>
              </c:numCache>
            </c:numRef>
          </c:val>
        </c:ser>
        <c:ser>
          <c:idx val="3"/>
          <c:order val="3"/>
          <c:tx>
            <c:strRef>
              <c:f>'Líneas por Tecnología y Pres.'!$K$11</c:f>
              <c:strCache>
                <c:ptCount val="1"/>
                <c:pt idx="0">
                  <c:v>HSPA+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Pres.'!$A$85:$A$95)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('Líneas por Tecnología y Pres.'!$K$12,'Líneas por Tecnología y Pres.'!$K$24,'Líneas por Tecnología y Pres.'!$K$36,'Líneas por Tecnología y Pres.'!$K$48,'Líneas por Tecnología y Pres.'!$K$60,'Líneas por Tecnología y Pres.'!$K$72,'Líneas por Tecnología y Pres.'!$K$84,'Líneas por Tecnología y Pres.'!$K$85:$K$95)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21636</c:v>
                </c:pt>
                <c:pt idx="5">
                  <c:v>77805</c:v>
                </c:pt>
                <c:pt idx="6">
                  <c:v>124793</c:v>
                </c:pt>
                <c:pt idx="7">
                  <c:v>132078</c:v>
                </c:pt>
                <c:pt idx="8">
                  <c:v>138890</c:v>
                </c:pt>
                <c:pt idx="9">
                  <c:v>153596</c:v>
                </c:pt>
                <c:pt idx="10">
                  <c:v>168402</c:v>
                </c:pt>
                <c:pt idx="11">
                  <c:v>146570</c:v>
                </c:pt>
                <c:pt idx="12">
                  <c:v>151320</c:v>
                </c:pt>
                <c:pt idx="13">
                  <c:v>150919</c:v>
                </c:pt>
                <c:pt idx="14">
                  <c:v>127403</c:v>
                </c:pt>
                <c:pt idx="15">
                  <c:v>104097</c:v>
                </c:pt>
                <c:pt idx="16">
                  <c:v>127633</c:v>
                </c:pt>
                <c:pt idx="17">
                  <c:v>123354</c:v>
                </c:pt>
              </c:numCache>
            </c:numRef>
          </c:val>
        </c:ser>
        <c:ser>
          <c:idx val="4"/>
          <c:order val="4"/>
          <c:tx>
            <c:strRef>
              <c:f>'Líneas por Tecnología y Pres.'!$L$11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0553275410601785E-16"/>
                  <c:y val="-4.8456138104688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242867084203197E-2"/>
                      <c:h val="6.4986592123139064E-2"/>
                    </c:manualLayout>
                  </c15:layout>
                </c:ext>
              </c:extLst>
            </c:dLbl>
            <c:dLbl>
              <c:idx val="12"/>
              <c:layout>
                <c:manualLayout>
                  <c:x val="0"/>
                  <c:y val="-6.24706058084202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5.81132236519215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5.60789250937128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5.7677912212192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Pres.'!$A$85:$A$95)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('Líneas por Tecnología y Pres.'!$L$12,'Líneas por Tecnología y Pres.'!$L$24,'Líneas por Tecnología y Pres.'!$L$36,'Líneas por Tecnología y Pres.'!$L$48,'Líneas por Tecnología y Pres.'!$L$60,'Líneas por Tecnología y Pres.'!$L$72,'Líneas por Tecnología y Pres.'!$L$84,'Líneas por Tecnología y Pres.'!$L$85:$L$95)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36551</c:v>
                </c:pt>
                <c:pt idx="12">
                  <c:v>44179</c:v>
                </c:pt>
                <c:pt idx="13">
                  <c:v>57106</c:v>
                </c:pt>
                <c:pt idx="14">
                  <c:v>92449</c:v>
                </c:pt>
                <c:pt idx="15">
                  <c:v>127450</c:v>
                </c:pt>
                <c:pt idx="16">
                  <c:v>122163</c:v>
                </c:pt>
                <c:pt idx="17">
                  <c:v>171282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726336"/>
        <c:axId val="448725776"/>
      </c:barChart>
      <c:catAx>
        <c:axId val="4487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8725776"/>
        <c:crosses val="autoZero"/>
        <c:auto val="1"/>
        <c:lblAlgn val="ctr"/>
        <c:lblOffset val="100"/>
        <c:noMultiLvlLbl val="0"/>
      </c:catAx>
      <c:valAx>
        <c:axId val="44872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872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CNT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6.674358875872223E-2"/>
          <c:y val="0.22549274836580388"/>
          <c:w val="0.92284990717623716"/>
          <c:h val="0.69068333937932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Pres.'!$N$11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Pres.'!$A$85,'Líneas por Tecnología y Pres.'!$A$86,'Líneas por Tecnología y Pres.'!$A$87,'Líneas por Tecnología y Pres.'!$A$88,'Líneas por Tecnología y Pres.'!$A$89,'Líneas por Tecnología y Pres.'!$A$90,'Líneas por Tecnología y Pres.'!$A$91,'Líneas por Tecnología y Pres.'!$A$92,'Líneas por Tecnología y Pres.'!$A$93,'Líneas por Tecnología y Pres.'!$A$95)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Nov 2015</c:v>
                </c:pt>
              </c:strCache>
            </c:strRef>
          </c:cat>
          <c:val>
            <c:numRef>
              <c:f>('Líneas por Tecnología y Pres.'!$N$12,'Líneas por Tecnología y Pres.'!$N$24,'Líneas por Tecnología y Pres.'!$N$36,'Líneas por Tecnología y Pres.'!$N$48,'Líneas por Tecnología y Pres.'!$N$60,'Líneas por Tecnología y Pres.'!$N$72,'Líneas por Tecnología y Pres.'!$N$84,'Líneas por Tecnología y Pres.'!$N$85,'Líneas por Tecnología y Pres.'!$N$86,'Líneas por Tecnología y Pres.'!$N$87,'Líneas por Tecnología y Pres.'!$N$88,'Líneas por Tecnología y Pres.'!$N$89,'Líneas por Tecnología y Pres.'!$N$90,'Líneas por Tecnología y Pres.'!$N$91,'Líneas por Tecnología y Pres.'!$N$92,'Líneas por Tecnología y Pres.'!$N$93,'Líneas por Tecnología y Pres.'!$N$95)</c:f>
              <c:numCache>
                <c:formatCode>#,##0</c:formatCode>
                <c:ptCount val="17"/>
                <c:pt idx="0">
                  <c:v>155151</c:v>
                </c:pt>
                <c:pt idx="1">
                  <c:v>173602</c:v>
                </c:pt>
                <c:pt idx="2">
                  <c:v>157438</c:v>
                </c:pt>
                <c:pt idx="3">
                  <c:v>102115</c:v>
                </c:pt>
                <c:pt idx="4">
                  <c:v>75179</c:v>
                </c:pt>
                <c:pt idx="5">
                  <c:v>83748</c:v>
                </c:pt>
                <c:pt idx="6">
                  <c:v>3009</c:v>
                </c:pt>
                <c:pt idx="7">
                  <c:v>2310</c:v>
                </c:pt>
                <c:pt idx="8">
                  <c:v>1716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'Líneas por Tecnología y Pres.'!$O$11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Pres.'!$A$85,'Líneas por Tecnología y Pres.'!$A$86,'Líneas por Tecnología y Pres.'!$A$87,'Líneas por Tecnología y Pres.'!$A$88,'Líneas por Tecnología y Pres.'!$A$89,'Líneas por Tecnología y Pres.'!$A$90,'Líneas por Tecnología y Pres.'!$A$91,'Líneas por Tecnología y Pres.'!$A$92,'Líneas por Tecnología y Pres.'!$A$93,'Líneas por Tecnología y Pres.'!$A$95)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Nov 2015</c:v>
                </c:pt>
              </c:strCache>
            </c:strRef>
          </c:cat>
          <c:val>
            <c:numRef>
              <c:f>('Líneas por Tecnología y Pres.'!$O$12,'Líneas por Tecnología y Pres.'!$O$24,'Líneas por Tecnología y Pres.'!$O$36,'Líneas por Tecnología y Pres.'!$O$48,'Líneas por Tecnología y Pres.'!$O$60,'Líneas por Tecnología y Pres.'!$O$72,'Líneas por Tecnología y Pres.'!$O$84,'Líneas por Tecnología y Pres.'!$O$85,'Líneas por Tecnología y Pres.'!$O$86,'Líneas por Tecnología y Pres.'!$O$87,'Líneas por Tecnología y Pres.'!$O$88,'Líneas por Tecnología y Pres.'!$O$89,'Líneas por Tecnología y Pres.'!$O$90,'Líneas por Tecnología y Pres.'!$O$91,'Líneas por Tecnología y Pres.'!$O$92,'Líneas por Tecnología y Pres.'!$O$93,'Líneas por Tecnología y Pres.'!$O$95)</c:f>
              <c:numCache>
                <c:formatCode>#,##0</c:formatCode>
                <c:ptCount val="17"/>
                <c:pt idx="0">
                  <c:v>168816</c:v>
                </c:pt>
                <c:pt idx="1">
                  <c:v>183298</c:v>
                </c:pt>
                <c:pt idx="2">
                  <c:v>176292</c:v>
                </c:pt>
                <c:pt idx="3">
                  <c:v>201253</c:v>
                </c:pt>
                <c:pt idx="4">
                  <c:v>233874</c:v>
                </c:pt>
                <c:pt idx="5">
                  <c:v>130396</c:v>
                </c:pt>
                <c:pt idx="6">
                  <c:v>246983</c:v>
                </c:pt>
                <c:pt idx="7">
                  <c:v>229810</c:v>
                </c:pt>
                <c:pt idx="8">
                  <c:v>229985</c:v>
                </c:pt>
                <c:pt idx="9">
                  <c:v>223268</c:v>
                </c:pt>
                <c:pt idx="10">
                  <c:v>221264</c:v>
                </c:pt>
                <c:pt idx="11">
                  <c:v>221691</c:v>
                </c:pt>
                <c:pt idx="12">
                  <c:v>221929</c:v>
                </c:pt>
                <c:pt idx="13">
                  <c:v>221730</c:v>
                </c:pt>
                <c:pt idx="14">
                  <c:v>221564</c:v>
                </c:pt>
                <c:pt idx="15">
                  <c:v>234000</c:v>
                </c:pt>
                <c:pt idx="16">
                  <c:v>236775</c:v>
                </c:pt>
              </c:numCache>
            </c:numRef>
          </c:val>
        </c:ser>
        <c:ser>
          <c:idx val="2"/>
          <c:order val="2"/>
          <c:tx>
            <c:strRef>
              <c:f>'Líneas por Tecnología y Pres.'!$P$11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Pres.'!$A$85,'Líneas por Tecnología y Pres.'!$A$86,'Líneas por Tecnología y Pres.'!$A$87,'Líneas por Tecnología y Pres.'!$A$88,'Líneas por Tecnología y Pres.'!$A$89,'Líneas por Tecnología y Pres.'!$A$90,'Líneas por Tecnología y Pres.'!$A$91,'Líneas por Tecnología y Pres.'!$A$92,'Líneas por Tecnología y Pres.'!$A$93,'Líneas por Tecnología y Pres.'!$A$95)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Nov 2015</c:v>
                </c:pt>
              </c:strCache>
            </c:strRef>
          </c:cat>
          <c:val>
            <c:numRef>
              <c:f>('Líneas por Tecnología y Pres.'!$P$12,'Líneas por Tecnología y Pres.'!$P$24,'Líneas por Tecnología y Pres.'!$P$36,'Líneas por Tecnología y Pres.'!$P$48,'Líneas por Tecnología y Pres.'!$P$60,'Líneas por Tecnología y Pres.'!$P$72,'Líneas por Tecnología y Pres.'!$P$84,'Líneas por Tecnología y Pres.'!$P$85,'Líneas por Tecnología y Pres.'!$P$86,'Líneas por Tecnología y Pres.'!$P$87,'Líneas por Tecnología y Pres.'!$P$88,'Líneas por Tecnología y Pres.'!$P$89,'Líneas por Tecnología y Pres.'!$P$90,'Líneas por Tecnología y Pres.'!$P$91,'Líneas por Tecnología y Pres.'!$P$92,'Líneas por Tecnología y Pres.'!$P$93,'Líneas por Tecnología y Pres.'!$P$95)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218</c:v>
                </c:pt>
                <c:pt idx="5">
                  <c:v>148416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tx>
            <c:strRef>
              <c:f>'Líneas por Tecnología y Pres.'!$Q$11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Pres.'!$A$85,'Líneas por Tecnología y Pres.'!$A$86,'Líneas por Tecnología y Pres.'!$A$87,'Líneas por Tecnología y Pres.'!$A$88,'Líneas por Tecnología y Pres.'!$A$89,'Líneas por Tecnología y Pres.'!$A$90,'Líneas por Tecnología y Pres.'!$A$91,'Líneas por Tecnología y Pres.'!$A$92,'Líneas por Tecnología y Pres.'!$A$93,'Líneas por Tecnología y Pres.'!$A$95)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Nov 2015</c:v>
                </c:pt>
              </c:strCache>
            </c:strRef>
          </c:cat>
          <c:val>
            <c:numRef>
              <c:f>('Líneas por Tecnología y Pres.'!$Q$12,'Líneas por Tecnología y Pres.'!$Q$24,'Líneas por Tecnología y Pres.'!$Q$36,'Líneas por Tecnología y Pres.'!$Q$48,'Líneas por Tecnología y Pres.'!$Q$60,'Líneas por Tecnología y Pres.'!$Q$72,'Líneas por Tecnología y Pres.'!$Q$84,'Líneas por Tecnología y Pres.'!$Q$85,'Líneas por Tecnología y Pres.'!$Q$86,'Líneas por Tecnología y Pres.'!$Q$87,'Líneas por Tecnología y Pres.'!$Q$88,'Líneas por Tecnología y Pres.'!$Q$89,'Líneas por Tecnología y Pres.'!$Q$90,'Líneas por Tecnología y Pres.'!$Q$91,'Líneas por Tecnología y Pres.'!$Q$92,'Líneas por Tecnología y Pres.'!$Q$93,'Líneas por Tecnología y Pres.'!$Q$95)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498724</c:v>
                </c:pt>
                <c:pt idx="7">
                  <c:v>548441</c:v>
                </c:pt>
                <c:pt idx="8">
                  <c:v>581320</c:v>
                </c:pt>
                <c:pt idx="9">
                  <c:v>615250</c:v>
                </c:pt>
                <c:pt idx="10">
                  <c:v>626708</c:v>
                </c:pt>
                <c:pt idx="11">
                  <c:v>638789</c:v>
                </c:pt>
                <c:pt idx="12">
                  <c:v>678424</c:v>
                </c:pt>
                <c:pt idx="13">
                  <c:v>411989</c:v>
                </c:pt>
                <c:pt idx="14">
                  <c:v>413897</c:v>
                </c:pt>
                <c:pt idx="15">
                  <c:v>332718</c:v>
                </c:pt>
                <c:pt idx="16">
                  <c:v>302476</c:v>
                </c:pt>
              </c:numCache>
            </c:numRef>
          </c:val>
        </c:ser>
        <c:ser>
          <c:idx val="4"/>
          <c:order val="4"/>
          <c:tx>
            <c:strRef>
              <c:f>'Líneas por Tecnología y Pres.'!$R$11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835768963116584E-3"/>
                  <c:y val="-4.6724281416042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Pres.'!$A$85,'Líneas por Tecnología y Pres.'!$A$86,'Líneas por Tecnología y Pres.'!$A$87,'Líneas por Tecnología y Pres.'!$A$88,'Líneas por Tecnología y Pres.'!$A$89,'Líneas por Tecnología y Pres.'!$A$90,'Líneas por Tecnología y Pres.'!$A$91,'Líneas por Tecnología y Pres.'!$A$92,'Líneas por Tecnología y Pres.'!$A$93,'Líneas por Tecnología y Pres.'!$A$95)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Nov 2015</c:v>
                </c:pt>
              </c:strCache>
            </c:strRef>
          </c:cat>
          <c:val>
            <c:numRef>
              <c:f>('Líneas por Tecnología y Pres.'!$R$12,'Líneas por Tecnología y Pres.'!$R$24,'Líneas por Tecnología y Pres.'!$R$36,'Líneas por Tecnología y Pres.'!$R$48,'Líneas por Tecnología y Pres.'!$R$60,'Líneas por Tecnología y Pres.'!$R$72,'Líneas por Tecnología y Pres.'!$R$84,'Líneas por Tecnología y Pres.'!$R$85,'Líneas por Tecnología y Pres.'!$R$86,'Líneas por Tecnología y Pres.'!$R$87,'Líneas por Tecnología y Pres.'!$R$88,'Líneas por Tecnología y Pres.'!$R$89,'Líneas por Tecnología y Pres.'!$R$90,'Líneas por Tecnología y Pres.'!$R$91,'Líneas por Tecnología y Pres.'!$R$92,'Líneas por Tecnología y Pres.'!$R$93,'Líneas por Tecnología y Pres.'!$R$95)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28176</c:v>
                </c:pt>
                <c:pt idx="7">
                  <c:v>108216</c:v>
                </c:pt>
                <c:pt idx="8">
                  <c:v>132846</c:v>
                </c:pt>
                <c:pt idx="9">
                  <c:v>193805</c:v>
                </c:pt>
                <c:pt idx="10">
                  <c:v>224404</c:v>
                </c:pt>
                <c:pt idx="11">
                  <c:v>255981</c:v>
                </c:pt>
                <c:pt idx="12">
                  <c:v>283486</c:v>
                </c:pt>
                <c:pt idx="13">
                  <c:v>308750</c:v>
                </c:pt>
                <c:pt idx="14">
                  <c:v>324167</c:v>
                </c:pt>
                <c:pt idx="15">
                  <c:v>452685</c:v>
                </c:pt>
                <c:pt idx="16">
                  <c:v>491968</c:v>
                </c:pt>
              </c:numCache>
            </c:numRef>
          </c:val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8731936"/>
        <c:axId val="448731376"/>
      </c:barChart>
      <c:catAx>
        <c:axId val="4487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8731376"/>
        <c:crosses val="autoZero"/>
        <c:auto val="1"/>
        <c:lblAlgn val="ctr"/>
        <c:lblOffset val="100"/>
        <c:noMultiLvlLbl val="0"/>
      </c:catAx>
      <c:valAx>
        <c:axId val="44873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873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EVOLUCIÓN DE</a:t>
            </a:r>
            <a:r>
              <a:rPr lang="es-EC" baseline="0"/>
              <a:t> LÍNEAS ACTIVAS POR TECNOLOGÍA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'Líneas por Tecnología y Pres.'!$T$11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'Líneas por Tecnología y Pres.'!$A$12:$A$95</c:f>
              <c:strCache>
                <c:ptCount val="84"/>
                <c:pt idx="0">
                  <c:v>2008</c:v>
                </c:pt>
                <c:pt idx="1">
                  <c:v>Ene 2009</c:v>
                </c:pt>
                <c:pt idx="2">
                  <c:v>Feb 2009</c:v>
                </c:pt>
                <c:pt idx="3">
                  <c:v>Mar 2009</c:v>
                </c:pt>
                <c:pt idx="4">
                  <c:v>Abr 2009</c:v>
                </c:pt>
                <c:pt idx="5">
                  <c:v>May 2009</c:v>
                </c:pt>
                <c:pt idx="6">
                  <c:v>Jun 2009</c:v>
                </c:pt>
                <c:pt idx="7">
                  <c:v>Jul 2009</c:v>
                </c:pt>
                <c:pt idx="8">
                  <c:v>Ago 2009</c:v>
                </c:pt>
                <c:pt idx="9">
                  <c:v>Sep 2009</c:v>
                </c:pt>
                <c:pt idx="10">
                  <c:v>Oct 2009</c:v>
                </c:pt>
                <c:pt idx="11">
                  <c:v>Nov 2009</c:v>
                </c:pt>
                <c:pt idx="12">
                  <c:v>2009</c:v>
                </c:pt>
                <c:pt idx="13">
                  <c:v>Ene 2010</c:v>
                </c:pt>
                <c:pt idx="14">
                  <c:v>Feb 2010</c:v>
                </c:pt>
                <c:pt idx="15">
                  <c:v>Mar 2010</c:v>
                </c:pt>
                <c:pt idx="16">
                  <c:v>Abr 2010</c:v>
                </c:pt>
                <c:pt idx="17">
                  <c:v>May 2010</c:v>
                </c:pt>
                <c:pt idx="18">
                  <c:v>Jun 2010</c:v>
                </c:pt>
                <c:pt idx="19">
                  <c:v>Jul 2010</c:v>
                </c:pt>
                <c:pt idx="20">
                  <c:v>Ago 2010</c:v>
                </c:pt>
                <c:pt idx="21">
                  <c:v>Sep 2010</c:v>
                </c:pt>
                <c:pt idx="22">
                  <c:v>Oct 2010</c:v>
                </c:pt>
                <c:pt idx="23">
                  <c:v>Nov 2010</c:v>
                </c:pt>
                <c:pt idx="24">
                  <c:v>2010</c:v>
                </c:pt>
                <c:pt idx="25">
                  <c:v>Ene 2011</c:v>
                </c:pt>
                <c:pt idx="26">
                  <c:v>Feb 2011</c:v>
                </c:pt>
                <c:pt idx="27">
                  <c:v>Mar 2011</c:v>
                </c:pt>
                <c:pt idx="28">
                  <c:v>Abr 2011</c:v>
                </c:pt>
                <c:pt idx="29">
                  <c:v>May 2011</c:v>
                </c:pt>
                <c:pt idx="30">
                  <c:v>Jun 2011</c:v>
                </c:pt>
                <c:pt idx="31">
                  <c:v>Jul 2011</c:v>
                </c:pt>
                <c:pt idx="32">
                  <c:v>Ago 2011</c:v>
                </c:pt>
                <c:pt idx="33">
                  <c:v>Sep 2011</c:v>
                </c:pt>
                <c:pt idx="34">
                  <c:v>Oct 2011</c:v>
                </c:pt>
                <c:pt idx="35">
                  <c:v>Nov 2011</c:v>
                </c:pt>
                <c:pt idx="36">
                  <c:v>2011</c:v>
                </c:pt>
                <c:pt idx="37">
                  <c:v>Ene 2012</c:v>
                </c:pt>
                <c:pt idx="38">
                  <c:v>Feb 2012</c:v>
                </c:pt>
                <c:pt idx="39">
                  <c:v>Mar 2012</c:v>
                </c:pt>
                <c:pt idx="40">
                  <c:v>Abr 2012</c:v>
                </c:pt>
                <c:pt idx="41">
                  <c:v>May 2012</c:v>
                </c:pt>
                <c:pt idx="42">
                  <c:v>Jun 2012</c:v>
                </c:pt>
                <c:pt idx="43">
                  <c:v>Jul 2012</c:v>
                </c:pt>
                <c:pt idx="44">
                  <c:v>Ago 2012</c:v>
                </c:pt>
                <c:pt idx="45">
                  <c:v>Sep 2012</c:v>
                </c:pt>
                <c:pt idx="46">
                  <c:v>Oct 2012</c:v>
                </c:pt>
                <c:pt idx="47">
                  <c:v>Nov 2012</c:v>
                </c:pt>
                <c:pt idx="48">
                  <c:v>2012</c:v>
                </c:pt>
                <c:pt idx="49">
                  <c:v>Ene 2013</c:v>
                </c:pt>
                <c:pt idx="50">
                  <c:v>Feb 2013</c:v>
                </c:pt>
                <c:pt idx="51">
                  <c:v>Mar 2013</c:v>
                </c:pt>
                <c:pt idx="52">
                  <c:v>Abr 2013</c:v>
                </c:pt>
                <c:pt idx="53">
                  <c:v>May 2013</c:v>
                </c:pt>
                <c:pt idx="54">
                  <c:v>Jun 2013</c:v>
                </c:pt>
                <c:pt idx="55">
                  <c:v>Jul 2013</c:v>
                </c:pt>
                <c:pt idx="56">
                  <c:v>Ago 2013</c:v>
                </c:pt>
                <c:pt idx="57">
                  <c:v>Sep 2013</c:v>
                </c:pt>
                <c:pt idx="58">
                  <c:v>Oct 2013</c:v>
                </c:pt>
                <c:pt idx="59">
                  <c:v>Nov 2013</c:v>
                </c:pt>
                <c:pt idx="60">
                  <c:v>2013</c:v>
                </c:pt>
                <c:pt idx="61">
                  <c:v>Ene 2014</c:v>
                </c:pt>
                <c:pt idx="62">
                  <c:v>Feb 2014</c:v>
                </c:pt>
                <c:pt idx="63">
                  <c:v>Mar 2014</c:v>
                </c:pt>
                <c:pt idx="64">
                  <c:v>Abr 2014</c:v>
                </c:pt>
                <c:pt idx="65">
                  <c:v>May 2014</c:v>
                </c:pt>
                <c:pt idx="66">
                  <c:v>Jun 2014</c:v>
                </c:pt>
                <c:pt idx="67">
                  <c:v>Jul 2014</c:v>
                </c:pt>
                <c:pt idx="68">
                  <c:v>Ago 2014</c:v>
                </c:pt>
                <c:pt idx="69">
                  <c:v>Sep 2014</c:v>
                </c:pt>
                <c:pt idx="70">
                  <c:v>Oct 2014</c:v>
                </c:pt>
                <c:pt idx="71">
                  <c:v>Nov 2014</c:v>
                </c:pt>
                <c:pt idx="72">
                  <c:v>2014</c:v>
                </c:pt>
                <c:pt idx="73">
                  <c:v>Ene 2015</c:v>
                </c:pt>
                <c:pt idx="74">
                  <c:v>Feb 2015</c:v>
                </c:pt>
                <c:pt idx="75">
                  <c:v>Mar 2015</c:v>
                </c:pt>
                <c:pt idx="76">
                  <c:v>Abr 2015</c:v>
                </c:pt>
                <c:pt idx="77">
                  <c:v>May 2015</c:v>
                </c:pt>
                <c:pt idx="78">
                  <c:v>Jun 2015</c:v>
                </c:pt>
                <c:pt idx="79">
                  <c:v>Jul 2015</c:v>
                </c:pt>
                <c:pt idx="80">
                  <c:v>Ago 2015</c:v>
                </c:pt>
                <c:pt idx="81">
                  <c:v>Sep 2015</c:v>
                </c:pt>
                <c:pt idx="82">
                  <c:v>Oct 2015</c:v>
                </c:pt>
                <c:pt idx="83">
                  <c:v>Nov 2015</c:v>
                </c:pt>
              </c:strCache>
            </c:strRef>
          </c:cat>
          <c:val>
            <c:numRef>
              <c:f>'Líneas por Tecnología y Pres.'!$T$12:$T$95</c:f>
              <c:numCache>
                <c:formatCode>#,##0</c:formatCode>
                <c:ptCount val="84"/>
                <c:pt idx="0">
                  <c:v>688357</c:v>
                </c:pt>
                <c:pt idx="1">
                  <c:v>687806</c:v>
                </c:pt>
                <c:pt idx="2">
                  <c:v>673511</c:v>
                </c:pt>
                <c:pt idx="3">
                  <c:v>665560</c:v>
                </c:pt>
                <c:pt idx="4">
                  <c:v>650911</c:v>
                </c:pt>
                <c:pt idx="5">
                  <c:v>636426</c:v>
                </c:pt>
                <c:pt idx="6">
                  <c:v>621920</c:v>
                </c:pt>
                <c:pt idx="7">
                  <c:v>607439</c:v>
                </c:pt>
                <c:pt idx="8">
                  <c:v>594116</c:v>
                </c:pt>
                <c:pt idx="9">
                  <c:v>580625</c:v>
                </c:pt>
                <c:pt idx="10">
                  <c:v>568338</c:v>
                </c:pt>
                <c:pt idx="11">
                  <c:v>559331</c:v>
                </c:pt>
                <c:pt idx="12">
                  <c:v>544313</c:v>
                </c:pt>
                <c:pt idx="13">
                  <c:v>538212</c:v>
                </c:pt>
                <c:pt idx="14">
                  <c:v>527152</c:v>
                </c:pt>
                <c:pt idx="15">
                  <c:v>510429</c:v>
                </c:pt>
                <c:pt idx="16">
                  <c:v>493313</c:v>
                </c:pt>
                <c:pt idx="17">
                  <c:v>481992</c:v>
                </c:pt>
                <c:pt idx="18">
                  <c:v>467040</c:v>
                </c:pt>
                <c:pt idx="19">
                  <c:v>449259</c:v>
                </c:pt>
                <c:pt idx="20">
                  <c:v>441791</c:v>
                </c:pt>
                <c:pt idx="21">
                  <c:v>435211</c:v>
                </c:pt>
                <c:pt idx="22">
                  <c:v>427201</c:v>
                </c:pt>
                <c:pt idx="23">
                  <c:v>410598</c:v>
                </c:pt>
                <c:pt idx="24">
                  <c:v>389834</c:v>
                </c:pt>
                <c:pt idx="25">
                  <c:v>371659</c:v>
                </c:pt>
                <c:pt idx="26">
                  <c:v>346198</c:v>
                </c:pt>
                <c:pt idx="27">
                  <c:v>309480</c:v>
                </c:pt>
                <c:pt idx="28">
                  <c:v>290909</c:v>
                </c:pt>
                <c:pt idx="29">
                  <c:v>268263</c:v>
                </c:pt>
                <c:pt idx="30">
                  <c:v>244018</c:v>
                </c:pt>
                <c:pt idx="31">
                  <c:v>234705</c:v>
                </c:pt>
                <c:pt idx="32">
                  <c:v>209700</c:v>
                </c:pt>
                <c:pt idx="33">
                  <c:v>180516</c:v>
                </c:pt>
                <c:pt idx="34">
                  <c:v>155958</c:v>
                </c:pt>
                <c:pt idx="35">
                  <c:v>134394</c:v>
                </c:pt>
                <c:pt idx="36">
                  <c:v>102115</c:v>
                </c:pt>
                <c:pt idx="37">
                  <c:v>101614</c:v>
                </c:pt>
                <c:pt idx="38">
                  <c:v>98125</c:v>
                </c:pt>
                <c:pt idx="39">
                  <c:v>88918</c:v>
                </c:pt>
                <c:pt idx="40">
                  <c:v>94518</c:v>
                </c:pt>
                <c:pt idx="41">
                  <c:v>92800</c:v>
                </c:pt>
                <c:pt idx="42">
                  <c:v>90859</c:v>
                </c:pt>
                <c:pt idx="43">
                  <c:v>88288</c:v>
                </c:pt>
                <c:pt idx="44">
                  <c:v>85395</c:v>
                </c:pt>
                <c:pt idx="45">
                  <c:v>83794</c:v>
                </c:pt>
                <c:pt idx="46">
                  <c:v>83872</c:v>
                </c:pt>
                <c:pt idx="47">
                  <c:v>82852</c:v>
                </c:pt>
                <c:pt idx="48">
                  <c:v>75179</c:v>
                </c:pt>
                <c:pt idx="49">
                  <c:v>70753</c:v>
                </c:pt>
                <c:pt idx="50">
                  <c:v>84948</c:v>
                </c:pt>
                <c:pt idx="51">
                  <c:v>83748</c:v>
                </c:pt>
                <c:pt idx="52">
                  <c:v>83748</c:v>
                </c:pt>
                <c:pt idx="53">
                  <c:v>83748</c:v>
                </c:pt>
                <c:pt idx="54">
                  <c:v>83748</c:v>
                </c:pt>
                <c:pt idx="55">
                  <c:v>83748</c:v>
                </c:pt>
                <c:pt idx="56">
                  <c:v>83748</c:v>
                </c:pt>
                <c:pt idx="57">
                  <c:v>83748</c:v>
                </c:pt>
                <c:pt idx="58">
                  <c:v>83748</c:v>
                </c:pt>
                <c:pt idx="59">
                  <c:v>83748</c:v>
                </c:pt>
                <c:pt idx="60">
                  <c:v>83748</c:v>
                </c:pt>
                <c:pt idx="61">
                  <c:v>78082</c:v>
                </c:pt>
                <c:pt idx="62">
                  <c:v>77966</c:v>
                </c:pt>
                <c:pt idx="63">
                  <c:v>78629</c:v>
                </c:pt>
                <c:pt idx="64">
                  <c:v>72068</c:v>
                </c:pt>
                <c:pt idx="65">
                  <c:v>70162</c:v>
                </c:pt>
                <c:pt idx="66">
                  <c:v>69251</c:v>
                </c:pt>
                <c:pt idx="67">
                  <c:v>53733</c:v>
                </c:pt>
                <c:pt idx="68">
                  <c:v>40096</c:v>
                </c:pt>
                <c:pt idx="69">
                  <c:v>39222</c:v>
                </c:pt>
                <c:pt idx="70">
                  <c:v>18361</c:v>
                </c:pt>
                <c:pt idx="71">
                  <c:v>8472</c:v>
                </c:pt>
                <c:pt idx="72">
                  <c:v>3009</c:v>
                </c:pt>
                <c:pt idx="73">
                  <c:v>2310</c:v>
                </c:pt>
                <c:pt idx="74">
                  <c:v>1716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</c:ser>
        <c:ser>
          <c:idx val="1"/>
          <c:order val="1"/>
          <c:tx>
            <c:strRef>
              <c:f>'Líneas por Tecnología y Pres.'!$U$11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'Líneas por Tecnología y Pres.'!$A$12:$A$95</c:f>
              <c:strCache>
                <c:ptCount val="84"/>
                <c:pt idx="0">
                  <c:v>2008</c:v>
                </c:pt>
                <c:pt idx="1">
                  <c:v>Ene 2009</c:v>
                </c:pt>
                <c:pt idx="2">
                  <c:v>Feb 2009</c:v>
                </c:pt>
                <c:pt idx="3">
                  <c:v>Mar 2009</c:v>
                </c:pt>
                <c:pt idx="4">
                  <c:v>Abr 2009</c:v>
                </c:pt>
                <c:pt idx="5">
                  <c:v>May 2009</c:v>
                </c:pt>
                <c:pt idx="6">
                  <c:v>Jun 2009</c:v>
                </c:pt>
                <c:pt idx="7">
                  <c:v>Jul 2009</c:v>
                </c:pt>
                <c:pt idx="8">
                  <c:v>Ago 2009</c:v>
                </c:pt>
                <c:pt idx="9">
                  <c:v>Sep 2009</c:v>
                </c:pt>
                <c:pt idx="10">
                  <c:v>Oct 2009</c:v>
                </c:pt>
                <c:pt idx="11">
                  <c:v>Nov 2009</c:v>
                </c:pt>
                <c:pt idx="12">
                  <c:v>2009</c:v>
                </c:pt>
                <c:pt idx="13">
                  <c:v>Ene 2010</c:v>
                </c:pt>
                <c:pt idx="14">
                  <c:v>Feb 2010</c:v>
                </c:pt>
                <c:pt idx="15">
                  <c:v>Mar 2010</c:v>
                </c:pt>
                <c:pt idx="16">
                  <c:v>Abr 2010</c:v>
                </c:pt>
                <c:pt idx="17">
                  <c:v>May 2010</c:v>
                </c:pt>
                <c:pt idx="18">
                  <c:v>Jun 2010</c:v>
                </c:pt>
                <c:pt idx="19">
                  <c:v>Jul 2010</c:v>
                </c:pt>
                <c:pt idx="20">
                  <c:v>Ago 2010</c:v>
                </c:pt>
                <c:pt idx="21">
                  <c:v>Sep 2010</c:v>
                </c:pt>
                <c:pt idx="22">
                  <c:v>Oct 2010</c:v>
                </c:pt>
                <c:pt idx="23">
                  <c:v>Nov 2010</c:v>
                </c:pt>
                <c:pt idx="24">
                  <c:v>2010</c:v>
                </c:pt>
                <c:pt idx="25">
                  <c:v>Ene 2011</c:v>
                </c:pt>
                <c:pt idx="26">
                  <c:v>Feb 2011</c:v>
                </c:pt>
                <c:pt idx="27">
                  <c:v>Mar 2011</c:v>
                </c:pt>
                <c:pt idx="28">
                  <c:v>Abr 2011</c:v>
                </c:pt>
                <c:pt idx="29">
                  <c:v>May 2011</c:v>
                </c:pt>
                <c:pt idx="30">
                  <c:v>Jun 2011</c:v>
                </c:pt>
                <c:pt idx="31">
                  <c:v>Jul 2011</c:v>
                </c:pt>
                <c:pt idx="32">
                  <c:v>Ago 2011</c:v>
                </c:pt>
                <c:pt idx="33">
                  <c:v>Sep 2011</c:v>
                </c:pt>
                <c:pt idx="34">
                  <c:v>Oct 2011</c:v>
                </c:pt>
                <c:pt idx="35">
                  <c:v>Nov 2011</c:v>
                </c:pt>
                <c:pt idx="36">
                  <c:v>2011</c:v>
                </c:pt>
                <c:pt idx="37">
                  <c:v>Ene 2012</c:v>
                </c:pt>
                <c:pt idx="38">
                  <c:v>Feb 2012</c:v>
                </c:pt>
                <c:pt idx="39">
                  <c:v>Mar 2012</c:v>
                </c:pt>
                <c:pt idx="40">
                  <c:v>Abr 2012</c:v>
                </c:pt>
                <c:pt idx="41">
                  <c:v>May 2012</c:v>
                </c:pt>
                <c:pt idx="42">
                  <c:v>Jun 2012</c:v>
                </c:pt>
                <c:pt idx="43">
                  <c:v>Jul 2012</c:v>
                </c:pt>
                <c:pt idx="44">
                  <c:v>Ago 2012</c:v>
                </c:pt>
                <c:pt idx="45">
                  <c:v>Sep 2012</c:v>
                </c:pt>
                <c:pt idx="46">
                  <c:v>Oct 2012</c:v>
                </c:pt>
                <c:pt idx="47">
                  <c:v>Nov 2012</c:v>
                </c:pt>
                <c:pt idx="48">
                  <c:v>2012</c:v>
                </c:pt>
                <c:pt idx="49">
                  <c:v>Ene 2013</c:v>
                </c:pt>
                <c:pt idx="50">
                  <c:v>Feb 2013</c:v>
                </c:pt>
                <c:pt idx="51">
                  <c:v>Mar 2013</c:v>
                </c:pt>
                <c:pt idx="52">
                  <c:v>Abr 2013</c:v>
                </c:pt>
                <c:pt idx="53">
                  <c:v>May 2013</c:v>
                </c:pt>
                <c:pt idx="54">
                  <c:v>Jun 2013</c:v>
                </c:pt>
                <c:pt idx="55">
                  <c:v>Jul 2013</c:v>
                </c:pt>
                <c:pt idx="56">
                  <c:v>Ago 2013</c:v>
                </c:pt>
                <c:pt idx="57">
                  <c:v>Sep 2013</c:v>
                </c:pt>
                <c:pt idx="58">
                  <c:v>Oct 2013</c:v>
                </c:pt>
                <c:pt idx="59">
                  <c:v>Nov 2013</c:v>
                </c:pt>
                <c:pt idx="60">
                  <c:v>2013</c:v>
                </c:pt>
                <c:pt idx="61">
                  <c:v>Ene 2014</c:v>
                </c:pt>
                <c:pt idx="62">
                  <c:v>Feb 2014</c:v>
                </c:pt>
                <c:pt idx="63">
                  <c:v>Mar 2014</c:v>
                </c:pt>
                <c:pt idx="64">
                  <c:v>Abr 2014</c:v>
                </c:pt>
                <c:pt idx="65">
                  <c:v>May 2014</c:v>
                </c:pt>
                <c:pt idx="66">
                  <c:v>Jun 2014</c:v>
                </c:pt>
                <c:pt idx="67">
                  <c:v>Jul 2014</c:v>
                </c:pt>
                <c:pt idx="68">
                  <c:v>Ago 2014</c:v>
                </c:pt>
                <c:pt idx="69">
                  <c:v>Sep 2014</c:v>
                </c:pt>
                <c:pt idx="70">
                  <c:v>Oct 2014</c:v>
                </c:pt>
                <c:pt idx="71">
                  <c:v>Nov 2014</c:v>
                </c:pt>
                <c:pt idx="72">
                  <c:v>2014</c:v>
                </c:pt>
                <c:pt idx="73">
                  <c:v>Ene 2015</c:v>
                </c:pt>
                <c:pt idx="74">
                  <c:v>Feb 2015</c:v>
                </c:pt>
                <c:pt idx="75">
                  <c:v>Mar 2015</c:v>
                </c:pt>
                <c:pt idx="76">
                  <c:v>Abr 2015</c:v>
                </c:pt>
                <c:pt idx="77">
                  <c:v>May 2015</c:v>
                </c:pt>
                <c:pt idx="78">
                  <c:v>Jun 2015</c:v>
                </c:pt>
                <c:pt idx="79">
                  <c:v>Jul 2015</c:v>
                </c:pt>
                <c:pt idx="80">
                  <c:v>Ago 2015</c:v>
                </c:pt>
                <c:pt idx="81">
                  <c:v>Sep 2015</c:v>
                </c:pt>
                <c:pt idx="82">
                  <c:v>Oct 2015</c:v>
                </c:pt>
                <c:pt idx="83">
                  <c:v>Nov 2015</c:v>
                </c:pt>
              </c:strCache>
            </c:strRef>
          </c:cat>
          <c:val>
            <c:numRef>
              <c:f>'Líneas por Tecnología y Pres.'!$U$12:$U$95</c:f>
              <c:numCache>
                <c:formatCode>#,##0</c:formatCode>
                <c:ptCount val="84"/>
                <c:pt idx="0">
                  <c:v>10346902</c:v>
                </c:pt>
                <c:pt idx="1">
                  <c:v>10419055</c:v>
                </c:pt>
                <c:pt idx="2">
                  <c:v>10653063</c:v>
                </c:pt>
                <c:pt idx="3">
                  <c:v>10729403</c:v>
                </c:pt>
                <c:pt idx="4">
                  <c:v>10890308</c:v>
                </c:pt>
                <c:pt idx="5">
                  <c:v>11016135</c:v>
                </c:pt>
                <c:pt idx="6">
                  <c:v>11148440</c:v>
                </c:pt>
                <c:pt idx="7">
                  <c:v>11216415</c:v>
                </c:pt>
                <c:pt idx="8">
                  <c:v>11364013</c:v>
                </c:pt>
                <c:pt idx="9">
                  <c:v>11478423</c:v>
                </c:pt>
                <c:pt idx="10">
                  <c:v>11703686</c:v>
                </c:pt>
                <c:pt idx="11">
                  <c:v>11846264</c:v>
                </c:pt>
                <c:pt idx="12">
                  <c:v>12151710</c:v>
                </c:pt>
                <c:pt idx="13">
                  <c:v>12329149</c:v>
                </c:pt>
                <c:pt idx="14">
                  <c:v>12488163</c:v>
                </c:pt>
                <c:pt idx="15">
                  <c:v>12564254</c:v>
                </c:pt>
                <c:pt idx="16">
                  <c:v>12740983</c:v>
                </c:pt>
                <c:pt idx="17">
                  <c:v>12856174</c:v>
                </c:pt>
                <c:pt idx="18">
                  <c:v>12999762</c:v>
                </c:pt>
                <c:pt idx="19">
                  <c:v>13067798</c:v>
                </c:pt>
                <c:pt idx="20">
                  <c:v>13189012</c:v>
                </c:pt>
                <c:pt idx="21">
                  <c:v>13320083</c:v>
                </c:pt>
                <c:pt idx="22">
                  <c:v>13302945</c:v>
                </c:pt>
                <c:pt idx="23">
                  <c:v>13523072</c:v>
                </c:pt>
                <c:pt idx="24">
                  <c:v>13657394</c:v>
                </c:pt>
                <c:pt idx="25">
                  <c:v>13759432</c:v>
                </c:pt>
                <c:pt idx="26">
                  <c:v>13922671</c:v>
                </c:pt>
                <c:pt idx="27">
                  <c:v>14121932</c:v>
                </c:pt>
                <c:pt idx="28">
                  <c:v>14168292</c:v>
                </c:pt>
                <c:pt idx="29">
                  <c:v>14201696</c:v>
                </c:pt>
                <c:pt idx="30">
                  <c:v>14251160</c:v>
                </c:pt>
                <c:pt idx="31">
                  <c:v>14243297</c:v>
                </c:pt>
                <c:pt idx="32">
                  <c:v>14317693</c:v>
                </c:pt>
                <c:pt idx="33">
                  <c:v>14385556</c:v>
                </c:pt>
                <c:pt idx="34">
                  <c:v>14291933</c:v>
                </c:pt>
                <c:pt idx="35">
                  <c:v>14382252</c:v>
                </c:pt>
                <c:pt idx="36">
                  <c:v>14379423</c:v>
                </c:pt>
                <c:pt idx="37">
                  <c:v>14458205</c:v>
                </c:pt>
                <c:pt idx="38">
                  <c:v>14546974</c:v>
                </c:pt>
                <c:pt idx="39">
                  <c:v>14604630</c:v>
                </c:pt>
                <c:pt idx="40">
                  <c:v>14665552</c:v>
                </c:pt>
                <c:pt idx="41">
                  <c:v>14747865</c:v>
                </c:pt>
                <c:pt idx="42">
                  <c:v>14772839</c:v>
                </c:pt>
                <c:pt idx="43">
                  <c:v>14790070</c:v>
                </c:pt>
                <c:pt idx="44">
                  <c:v>14820502</c:v>
                </c:pt>
                <c:pt idx="45">
                  <c:v>14714377</c:v>
                </c:pt>
                <c:pt idx="46">
                  <c:v>15058011</c:v>
                </c:pt>
                <c:pt idx="47">
                  <c:v>15175172</c:v>
                </c:pt>
                <c:pt idx="48">
                  <c:v>15310006</c:v>
                </c:pt>
                <c:pt idx="49">
                  <c:v>15282482</c:v>
                </c:pt>
                <c:pt idx="50">
                  <c:v>15370255</c:v>
                </c:pt>
                <c:pt idx="51">
                  <c:v>15374311</c:v>
                </c:pt>
                <c:pt idx="52">
                  <c:v>15435116</c:v>
                </c:pt>
                <c:pt idx="53">
                  <c:v>14920449</c:v>
                </c:pt>
                <c:pt idx="54">
                  <c:v>14979148</c:v>
                </c:pt>
                <c:pt idx="55">
                  <c:v>15016045</c:v>
                </c:pt>
                <c:pt idx="56">
                  <c:v>15064002</c:v>
                </c:pt>
                <c:pt idx="57">
                  <c:v>15102857</c:v>
                </c:pt>
                <c:pt idx="58">
                  <c:v>15155269</c:v>
                </c:pt>
                <c:pt idx="59">
                  <c:v>15165198</c:v>
                </c:pt>
                <c:pt idx="60">
                  <c:v>15215287</c:v>
                </c:pt>
                <c:pt idx="61">
                  <c:v>15372279</c:v>
                </c:pt>
                <c:pt idx="62">
                  <c:v>15394846</c:v>
                </c:pt>
                <c:pt idx="63">
                  <c:v>15398157</c:v>
                </c:pt>
                <c:pt idx="64">
                  <c:v>15409181</c:v>
                </c:pt>
                <c:pt idx="65">
                  <c:v>15397057</c:v>
                </c:pt>
                <c:pt idx="66">
                  <c:v>15426096</c:v>
                </c:pt>
                <c:pt idx="67">
                  <c:v>15390652</c:v>
                </c:pt>
                <c:pt idx="68">
                  <c:v>15391999</c:v>
                </c:pt>
                <c:pt idx="69">
                  <c:v>15210817</c:v>
                </c:pt>
                <c:pt idx="70">
                  <c:v>15036517</c:v>
                </c:pt>
                <c:pt idx="71">
                  <c:v>14918839</c:v>
                </c:pt>
                <c:pt idx="72">
                  <c:v>14418144</c:v>
                </c:pt>
                <c:pt idx="73">
                  <c:v>13948041</c:v>
                </c:pt>
                <c:pt idx="74">
                  <c:v>13480140</c:v>
                </c:pt>
                <c:pt idx="75">
                  <c:v>12814615</c:v>
                </c:pt>
                <c:pt idx="76">
                  <c:v>12561101</c:v>
                </c:pt>
                <c:pt idx="77">
                  <c:v>12166231</c:v>
                </c:pt>
                <c:pt idx="78">
                  <c:v>12007360</c:v>
                </c:pt>
                <c:pt idx="79">
                  <c:v>11784883</c:v>
                </c:pt>
                <c:pt idx="80">
                  <c:v>11664708</c:v>
                </c:pt>
                <c:pt idx="81">
                  <c:v>11459193</c:v>
                </c:pt>
                <c:pt idx="82">
                  <c:v>11108936</c:v>
                </c:pt>
                <c:pt idx="83">
                  <c:v>11102405</c:v>
                </c:pt>
              </c:numCache>
            </c:numRef>
          </c:val>
        </c:ser>
        <c:ser>
          <c:idx val="2"/>
          <c:order val="2"/>
          <c:tx>
            <c:strRef>
              <c:f>'Líneas por Tecnología y Pres.'!$V$11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'Líneas por Tecnología y Pres.'!$A$12:$A$95</c:f>
              <c:strCache>
                <c:ptCount val="84"/>
                <c:pt idx="0">
                  <c:v>2008</c:v>
                </c:pt>
                <c:pt idx="1">
                  <c:v>Ene 2009</c:v>
                </c:pt>
                <c:pt idx="2">
                  <c:v>Feb 2009</c:v>
                </c:pt>
                <c:pt idx="3">
                  <c:v>Mar 2009</c:v>
                </c:pt>
                <c:pt idx="4">
                  <c:v>Abr 2009</c:v>
                </c:pt>
                <c:pt idx="5">
                  <c:v>May 2009</c:v>
                </c:pt>
                <c:pt idx="6">
                  <c:v>Jun 2009</c:v>
                </c:pt>
                <c:pt idx="7">
                  <c:v>Jul 2009</c:v>
                </c:pt>
                <c:pt idx="8">
                  <c:v>Ago 2009</c:v>
                </c:pt>
                <c:pt idx="9">
                  <c:v>Sep 2009</c:v>
                </c:pt>
                <c:pt idx="10">
                  <c:v>Oct 2009</c:v>
                </c:pt>
                <c:pt idx="11">
                  <c:v>Nov 2009</c:v>
                </c:pt>
                <c:pt idx="12">
                  <c:v>2009</c:v>
                </c:pt>
                <c:pt idx="13">
                  <c:v>Ene 2010</c:v>
                </c:pt>
                <c:pt idx="14">
                  <c:v>Feb 2010</c:v>
                </c:pt>
                <c:pt idx="15">
                  <c:v>Mar 2010</c:v>
                </c:pt>
                <c:pt idx="16">
                  <c:v>Abr 2010</c:v>
                </c:pt>
                <c:pt idx="17">
                  <c:v>May 2010</c:v>
                </c:pt>
                <c:pt idx="18">
                  <c:v>Jun 2010</c:v>
                </c:pt>
                <c:pt idx="19">
                  <c:v>Jul 2010</c:v>
                </c:pt>
                <c:pt idx="20">
                  <c:v>Ago 2010</c:v>
                </c:pt>
                <c:pt idx="21">
                  <c:v>Sep 2010</c:v>
                </c:pt>
                <c:pt idx="22">
                  <c:v>Oct 2010</c:v>
                </c:pt>
                <c:pt idx="23">
                  <c:v>Nov 2010</c:v>
                </c:pt>
                <c:pt idx="24">
                  <c:v>2010</c:v>
                </c:pt>
                <c:pt idx="25">
                  <c:v>Ene 2011</c:v>
                </c:pt>
                <c:pt idx="26">
                  <c:v>Feb 2011</c:v>
                </c:pt>
                <c:pt idx="27">
                  <c:v>Mar 2011</c:v>
                </c:pt>
                <c:pt idx="28">
                  <c:v>Abr 2011</c:v>
                </c:pt>
                <c:pt idx="29">
                  <c:v>May 2011</c:v>
                </c:pt>
                <c:pt idx="30">
                  <c:v>Jun 2011</c:v>
                </c:pt>
                <c:pt idx="31">
                  <c:v>Jul 2011</c:v>
                </c:pt>
                <c:pt idx="32">
                  <c:v>Ago 2011</c:v>
                </c:pt>
                <c:pt idx="33">
                  <c:v>Sep 2011</c:v>
                </c:pt>
                <c:pt idx="34">
                  <c:v>Oct 2011</c:v>
                </c:pt>
                <c:pt idx="35">
                  <c:v>Nov 2011</c:v>
                </c:pt>
                <c:pt idx="36">
                  <c:v>2011</c:v>
                </c:pt>
                <c:pt idx="37">
                  <c:v>Ene 2012</c:v>
                </c:pt>
                <c:pt idx="38">
                  <c:v>Feb 2012</c:v>
                </c:pt>
                <c:pt idx="39">
                  <c:v>Mar 2012</c:v>
                </c:pt>
                <c:pt idx="40">
                  <c:v>Abr 2012</c:v>
                </c:pt>
                <c:pt idx="41">
                  <c:v>May 2012</c:v>
                </c:pt>
                <c:pt idx="42">
                  <c:v>Jun 2012</c:v>
                </c:pt>
                <c:pt idx="43">
                  <c:v>Jul 2012</c:v>
                </c:pt>
                <c:pt idx="44">
                  <c:v>Ago 2012</c:v>
                </c:pt>
                <c:pt idx="45">
                  <c:v>Sep 2012</c:v>
                </c:pt>
                <c:pt idx="46">
                  <c:v>Oct 2012</c:v>
                </c:pt>
                <c:pt idx="47">
                  <c:v>Nov 2012</c:v>
                </c:pt>
                <c:pt idx="48">
                  <c:v>2012</c:v>
                </c:pt>
                <c:pt idx="49">
                  <c:v>Ene 2013</c:v>
                </c:pt>
                <c:pt idx="50">
                  <c:v>Feb 2013</c:v>
                </c:pt>
                <c:pt idx="51">
                  <c:v>Mar 2013</c:v>
                </c:pt>
                <c:pt idx="52">
                  <c:v>Abr 2013</c:v>
                </c:pt>
                <c:pt idx="53">
                  <c:v>May 2013</c:v>
                </c:pt>
                <c:pt idx="54">
                  <c:v>Jun 2013</c:v>
                </c:pt>
                <c:pt idx="55">
                  <c:v>Jul 2013</c:v>
                </c:pt>
                <c:pt idx="56">
                  <c:v>Ago 2013</c:v>
                </c:pt>
                <c:pt idx="57">
                  <c:v>Sep 2013</c:v>
                </c:pt>
                <c:pt idx="58">
                  <c:v>Oct 2013</c:v>
                </c:pt>
                <c:pt idx="59">
                  <c:v>Nov 2013</c:v>
                </c:pt>
                <c:pt idx="60">
                  <c:v>2013</c:v>
                </c:pt>
                <c:pt idx="61">
                  <c:v>Ene 2014</c:v>
                </c:pt>
                <c:pt idx="62">
                  <c:v>Feb 2014</c:v>
                </c:pt>
                <c:pt idx="63">
                  <c:v>Mar 2014</c:v>
                </c:pt>
                <c:pt idx="64">
                  <c:v>Abr 2014</c:v>
                </c:pt>
                <c:pt idx="65">
                  <c:v>May 2014</c:v>
                </c:pt>
                <c:pt idx="66">
                  <c:v>Jun 2014</c:v>
                </c:pt>
                <c:pt idx="67">
                  <c:v>Jul 2014</c:v>
                </c:pt>
                <c:pt idx="68">
                  <c:v>Ago 2014</c:v>
                </c:pt>
                <c:pt idx="69">
                  <c:v>Sep 2014</c:v>
                </c:pt>
                <c:pt idx="70">
                  <c:v>Oct 2014</c:v>
                </c:pt>
                <c:pt idx="71">
                  <c:v>Nov 2014</c:v>
                </c:pt>
                <c:pt idx="72">
                  <c:v>2014</c:v>
                </c:pt>
                <c:pt idx="73">
                  <c:v>Ene 2015</c:v>
                </c:pt>
                <c:pt idx="74">
                  <c:v>Feb 2015</c:v>
                </c:pt>
                <c:pt idx="75">
                  <c:v>Mar 2015</c:v>
                </c:pt>
                <c:pt idx="76">
                  <c:v>Abr 2015</c:v>
                </c:pt>
                <c:pt idx="77">
                  <c:v>May 2015</c:v>
                </c:pt>
                <c:pt idx="78">
                  <c:v>Jun 2015</c:v>
                </c:pt>
                <c:pt idx="79">
                  <c:v>Jul 2015</c:v>
                </c:pt>
                <c:pt idx="80">
                  <c:v>Ago 2015</c:v>
                </c:pt>
                <c:pt idx="81">
                  <c:v>Sep 2015</c:v>
                </c:pt>
                <c:pt idx="82">
                  <c:v>Oct 2015</c:v>
                </c:pt>
                <c:pt idx="83">
                  <c:v>Nov 2015</c:v>
                </c:pt>
              </c:strCache>
            </c:strRef>
          </c:cat>
          <c:val>
            <c:numRef>
              <c:f>'Líneas por Tecnología y Pres.'!$V$12:$V$95</c:f>
              <c:numCache>
                <c:formatCode>#,##0</c:formatCode>
                <c:ptCount val="84"/>
                <c:pt idx="0">
                  <c:v>656989</c:v>
                </c:pt>
                <c:pt idx="1">
                  <c:v>684096</c:v>
                </c:pt>
                <c:pt idx="2">
                  <c:v>572803</c:v>
                </c:pt>
                <c:pt idx="3">
                  <c:v>660611</c:v>
                </c:pt>
                <c:pt idx="4">
                  <c:v>593793</c:v>
                </c:pt>
                <c:pt idx="5">
                  <c:v>622374</c:v>
                </c:pt>
                <c:pt idx="6">
                  <c:v>600318</c:v>
                </c:pt>
                <c:pt idx="7">
                  <c:v>672757</c:v>
                </c:pt>
                <c:pt idx="8">
                  <c:v>680120</c:v>
                </c:pt>
                <c:pt idx="9">
                  <c:v>719529</c:v>
                </c:pt>
                <c:pt idx="10">
                  <c:v>659001</c:v>
                </c:pt>
                <c:pt idx="11">
                  <c:v>682348</c:v>
                </c:pt>
                <c:pt idx="12">
                  <c:v>758577</c:v>
                </c:pt>
                <c:pt idx="13">
                  <c:v>771570</c:v>
                </c:pt>
                <c:pt idx="14">
                  <c:v>756855</c:v>
                </c:pt>
                <c:pt idx="15">
                  <c:v>846753</c:v>
                </c:pt>
                <c:pt idx="16">
                  <c:v>825067</c:v>
                </c:pt>
                <c:pt idx="17">
                  <c:v>842790</c:v>
                </c:pt>
                <c:pt idx="18">
                  <c:v>848490</c:v>
                </c:pt>
                <c:pt idx="19">
                  <c:v>891003</c:v>
                </c:pt>
                <c:pt idx="20">
                  <c:v>899033</c:v>
                </c:pt>
                <c:pt idx="21">
                  <c:v>890502</c:v>
                </c:pt>
                <c:pt idx="22">
                  <c:v>1039310</c:v>
                </c:pt>
                <c:pt idx="23">
                  <c:v>957511</c:v>
                </c:pt>
                <c:pt idx="24">
                  <c:v>1071603</c:v>
                </c:pt>
                <c:pt idx="25">
                  <c:v>1147946</c:v>
                </c:pt>
                <c:pt idx="26">
                  <c:v>1145810</c:v>
                </c:pt>
                <c:pt idx="27">
                  <c:v>1075928</c:v>
                </c:pt>
                <c:pt idx="28">
                  <c:v>1094119</c:v>
                </c:pt>
                <c:pt idx="29">
                  <c:v>1200732</c:v>
                </c:pt>
                <c:pt idx="30">
                  <c:v>1253550</c:v>
                </c:pt>
                <c:pt idx="31">
                  <c:v>1308382</c:v>
                </c:pt>
                <c:pt idx="32">
                  <c:v>1319490</c:v>
                </c:pt>
                <c:pt idx="33">
                  <c:v>1301940</c:v>
                </c:pt>
                <c:pt idx="34">
                  <c:v>1449539</c:v>
                </c:pt>
                <c:pt idx="35">
                  <c:v>1369587</c:v>
                </c:pt>
                <c:pt idx="36">
                  <c:v>1393020</c:v>
                </c:pt>
                <c:pt idx="37">
                  <c:v>1406233</c:v>
                </c:pt>
                <c:pt idx="38">
                  <c:v>1426588</c:v>
                </c:pt>
                <c:pt idx="39">
                  <c:v>1445955</c:v>
                </c:pt>
                <c:pt idx="40">
                  <c:v>1464834</c:v>
                </c:pt>
                <c:pt idx="41">
                  <c:v>1486393</c:v>
                </c:pt>
                <c:pt idx="42">
                  <c:v>1511063</c:v>
                </c:pt>
                <c:pt idx="43">
                  <c:v>1534082</c:v>
                </c:pt>
                <c:pt idx="44">
                  <c:v>1556850</c:v>
                </c:pt>
                <c:pt idx="45">
                  <c:v>1724970</c:v>
                </c:pt>
                <c:pt idx="46">
                  <c:v>1601341</c:v>
                </c:pt>
                <c:pt idx="47">
                  <c:v>1625485</c:v>
                </c:pt>
                <c:pt idx="48">
                  <c:v>1658596</c:v>
                </c:pt>
                <c:pt idx="49">
                  <c:v>1838545</c:v>
                </c:pt>
                <c:pt idx="50">
                  <c:v>1853559</c:v>
                </c:pt>
                <c:pt idx="51">
                  <c:v>1883010</c:v>
                </c:pt>
                <c:pt idx="52">
                  <c:v>1908412</c:v>
                </c:pt>
                <c:pt idx="53">
                  <c:v>1910554</c:v>
                </c:pt>
                <c:pt idx="54">
                  <c:v>1923239</c:v>
                </c:pt>
                <c:pt idx="55">
                  <c:v>1956905</c:v>
                </c:pt>
                <c:pt idx="56">
                  <c:v>1978101</c:v>
                </c:pt>
                <c:pt idx="57">
                  <c:v>1992860</c:v>
                </c:pt>
                <c:pt idx="58">
                  <c:v>2012118</c:v>
                </c:pt>
                <c:pt idx="59">
                  <c:v>2025448</c:v>
                </c:pt>
                <c:pt idx="60">
                  <c:v>2043321</c:v>
                </c:pt>
                <c:pt idx="61">
                  <c:v>2097068</c:v>
                </c:pt>
                <c:pt idx="62">
                  <c:v>2112670</c:v>
                </c:pt>
                <c:pt idx="63">
                  <c:v>2130841</c:v>
                </c:pt>
                <c:pt idx="64">
                  <c:v>2141788</c:v>
                </c:pt>
                <c:pt idx="65">
                  <c:v>2151301</c:v>
                </c:pt>
                <c:pt idx="66">
                  <c:v>2155277</c:v>
                </c:pt>
                <c:pt idx="67">
                  <c:v>2157778</c:v>
                </c:pt>
                <c:pt idx="68">
                  <c:v>2034441</c:v>
                </c:pt>
                <c:pt idx="69">
                  <c:v>2034992</c:v>
                </c:pt>
                <c:pt idx="70">
                  <c:v>2032131</c:v>
                </c:pt>
                <c:pt idx="71">
                  <c:v>2027688</c:v>
                </c:pt>
                <c:pt idx="72">
                  <c:v>2006405</c:v>
                </c:pt>
                <c:pt idx="73">
                  <c:v>1979536</c:v>
                </c:pt>
                <c:pt idx="74">
                  <c:v>1951618</c:v>
                </c:pt>
                <c:pt idx="75">
                  <c:v>1922204</c:v>
                </c:pt>
                <c:pt idx="76">
                  <c:v>1913861</c:v>
                </c:pt>
                <c:pt idx="77">
                  <c:v>1903452</c:v>
                </c:pt>
                <c:pt idx="78">
                  <c:v>1870274</c:v>
                </c:pt>
                <c:pt idx="79">
                  <c:v>1884073</c:v>
                </c:pt>
                <c:pt idx="80">
                  <c:v>1857767</c:v>
                </c:pt>
                <c:pt idx="81">
                  <c:v>1837962</c:v>
                </c:pt>
                <c:pt idx="82">
                  <c:v>1774883</c:v>
                </c:pt>
                <c:pt idx="83">
                  <c:v>1538454</c:v>
                </c:pt>
              </c:numCache>
            </c:numRef>
          </c:val>
        </c:ser>
        <c:ser>
          <c:idx val="3"/>
          <c:order val="3"/>
          <c:tx>
            <c:strRef>
              <c:f>'Líneas por Tecnología y Pres.'!$W$11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'Líneas por Tecnología y Pres.'!$A$12:$A$95</c:f>
              <c:strCache>
                <c:ptCount val="84"/>
                <c:pt idx="0">
                  <c:v>2008</c:v>
                </c:pt>
                <c:pt idx="1">
                  <c:v>Ene 2009</c:v>
                </c:pt>
                <c:pt idx="2">
                  <c:v>Feb 2009</c:v>
                </c:pt>
                <c:pt idx="3">
                  <c:v>Mar 2009</c:v>
                </c:pt>
                <c:pt idx="4">
                  <c:v>Abr 2009</c:v>
                </c:pt>
                <c:pt idx="5">
                  <c:v>May 2009</c:v>
                </c:pt>
                <c:pt idx="6">
                  <c:v>Jun 2009</c:v>
                </c:pt>
                <c:pt idx="7">
                  <c:v>Jul 2009</c:v>
                </c:pt>
                <c:pt idx="8">
                  <c:v>Ago 2009</c:v>
                </c:pt>
                <c:pt idx="9">
                  <c:v>Sep 2009</c:v>
                </c:pt>
                <c:pt idx="10">
                  <c:v>Oct 2009</c:v>
                </c:pt>
                <c:pt idx="11">
                  <c:v>Nov 2009</c:v>
                </c:pt>
                <c:pt idx="12">
                  <c:v>2009</c:v>
                </c:pt>
                <c:pt idx="13">
                  <c:v>Ene 2010</c:v>
                </c:pt>
                <c:pt idx="14">
                  <c:v>Feb 2010</c:v>
                </c:pt>
                <c:pt idx="15">
                  <c:v>Mar 2010</c:v>
                </c:pt>
                <c:pt idx="16">
                  <c:v>Abr 2010</c:v>
                </c:pt>
                <c:pt idx="17">
                  <c:v>May 2010</c:v>
                </c:pt>
                <c:pt idx="18">
                  <c:v>Jun 2010</c:v>
                </c:pt>
                <c:pt idx="19">
                  <c:v>Jul 2010</c:v>
                </c:pt>
                <c:pt idx="20">
                  <c:v>Ago 2010</c:v>
                </c:pt>
                <c:pt idx="21">
                  <c:v>Sep 2010</c:v>
                </c:pt>
                <c:pt idx="22">
                  <c:v>Oct 2010</c:v>
                </c:pt>
                <c:pt idx="23">
                  <c:v>Nov 2010</c:v>
                </c:pt>
                <c:pt idx="24">
                  <c:v>2010</c:v>
                </c:pt>
                <c:pt idx="25">
                  <c:v>Ene 2011</c:v>
                </c:pt>
                <c:pt idx="26">
                  <c:v>Feb 2011</c:v>
                </c:pt>
                <c:pt idx="27">
                  <c:v>Mar 2011</c:v>
                </c:pt>
                <c:pt idx="28">
                  <c:v>Abr 2011</c:v>
                </c:pt>
                <c:pt idx="29">
                  <c:v>May 2011</c:v>
                </c:pt>
                <c:pt idx="30">
                  <c:v>Jun 2011</c:v>
                </c:pt>
                <c:pt idx="31">
                  <c:v>Jul 2011</c:v>
                </c:pt>
                <c:pt idx="32">
                  <c:v>Ago 2011</c:v>
                </c:pt>
                <c:pt idx="33">
                  <c:v>Sep 2011</c:v>
                </c:pt>
                <c:pt idx="34">
                  <c:v>Oct 2011</c:v>
                </c:pt>
                <c:pt idx="35">
                  <c:v>Nov 2011</c:v>
                </c:pt>
                <c:pt idx="36">
                  <c:v>2011</c:v>
                </c:pt>
                <c:pt idx="37">
                  <c:v>Ene 2012</c:v>
                </c:pt>
                <c:pt idx="38">
                  <c:v>Feb 2012</c:v>
                </c:pt>
                <c:pt idx="39">
                  <c:v>Mar 2012</c:v>
                </c:pt>
                <c:pt idx="40">
                  <c:v>Abr 2012</c:v>
                </c:pt>
                <c:pt idx="41">
                  <c:v>May 2012</c:v>
                </c:pt>
                <c:pt idx="42">
                  <c:v>Jun 2012</c:v>
                </c:pt>
                <c:pt idx="43">
                  <c:v>Jul 2012</c:v>
                </c:pt>
                <c:pt idx="44">
                  <c:v>Ago 2012</c:v>
                </c:pt>
                <c:pt idx="45">
                  <c:v>Sep 2012</c:v>
                </c:pt>
                <c:pt idx="46">
                  <c:v>Oct 2012</c:v>
                </c:pt>
                <c:pt idx="47">
                  <c:v>Nov 2012</c:v>
                </c:pt>
                <c:pt idx="48">
                  <c:v>2012</c:v>
                </c:pt>
                <c:pt idx="49">
                  <c:v>Ene 2013</c:v>
                </c:pt>
                <c:pt idx="50">
                  <c:v>Feb 2013</c:v>
                </c:pt>
                <c:pt idx="51">
                  <c:v>Mar 2013</c:v>
                </c:pt>
                <c:pt idx="52">
                  <c:v>Abr 2013</c:v>
                </c:pt>
                <c:pt idx="53">
                  <c:v>May 2013</c:v>
                </c:pt>
                <c:pt idx="54">
                  <c:v>Jun 2013</c:v>
                </c:pt>
                <c:pt idx="55">
                  <c:v>Jul 2013</c:v>
                </c:pt>
                <c:pt idx="56">
                  <c:v>Ago 2013</c:v>
                </c:pt>
                <c:pt idx="57">
                  <c:v>Sep 2013</c:v>
                </c:pt>
                <c:pt idx="58">
                  <c:v>Oct 2013</c:v>
                </c:pt>
                <c:pt idx="59">
                  <c:v>Nov 2013</c:v>
                </c:pt>
                <c:pt idx="60">
                  <c:v>2013</c:v>
                </c:pt>
                <c:pt idx="61">
                  <c:v>Ene 2014</c:v>
                </c:pt>
                <c:pt idx="62">
                  <c:v>Feb 2014</c:v>
                </c:pt>
                <c:pt idx="63">
                  <c:v>Mar 2014</c:v>
                </c:pt>
                <c:pt idx="64">
                  <c:v>Abr 2014</c:v>
                </c:pt>
                <c:pt idx="65">
                  <c:v>May 2014</c:v>
                </c:pt>
                <c:pt idx="66">
                  <c:v>Jun 2014</c:v>
                </c:pt>
                <c:pt idx="67">
                  <c:v>Jul 2014</c:v>
                </c:pt>
                <c:pt idx="68">
                  <c:v>Ago 2014</c:v>
                </c:pt>
                <c:pt idx="69">
                  <c:v>Sep 2014</c:v>
                </c:pt>
                <c:pt idx="70">
                  <c:v>Oct 2014</c:v>
                </c:pt>
                <c:pt idx="71">
                  <c:v>Nov 2014</c:v>
                </c:pt>
                <c:pt idx="72">
                  <c:v>2014</c:v>
                </c:pt>
                <c:pt idx="73">
                  <c:v>Ene 2015</c:v>
                </c:pt>
                <c:pt idx="74">
                  <c:v>Feb 2015</c:v>
                </c:pt>
                <c:pt idx="75">
                  <c:v>Mar 2015</c:v>
                </c:pt>
                <c:pt idx="76">
                  <c:v>Abr 2015</c:v>
                </c:pt>
                <c:pt idx="77">
                  <c:v>May 2015</c:v>
                </c:pt>
                <c:pt idx="78">
                  <c:v>Jun 2015</c:v>
                </c:pt>
                <c:pt idx="79">
                  <c:v>Jul 2015</c:v>
                </c:pt>
                <c:pt idx="80">
                  <c:v>Ago 2015</c:v>
                </c:pt>
                <c:pt idx="81">
                  <c:v>Sep 2015</c:v>
                </c:pt>
                <c:pt idx="82">
                  <c:v>Oct 2015</c:v>
                </c:pt>
                <c:pt idx="83">
                  <c:v>Nov 2015</c:v>
                </c:pt>
              </c:strCache>
            </c:strRef>
          </c:cat>
          <c:val>
            <c:numRef>
              <c:f>'Líneas por Tecnología y Pres.'!$W$12:$W$95</c:f>
              <c:numCache>
                <c:formatCode>#,##0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6655</c:v>
                </c:pt>
                <c:pt idx="40">
                  <c:v>7602</c:v>
                </c:pt>
                <c:pt idx="41">
                  <c:v>15630</c:v>
                </c:pt>
                <c:pt idx="42">
                  <c:v>18454</c:v>
                </c:pt>
                <c:pt idx="43">
                  <c:v>20148</c:v>
                </c:pt>
                <c:pt idx="44">
                  <c:v>21797</c:v>
                </c:pt>
                <c:pt idx="45">
                  <c:v>29597</c:v>
                </c:pt>
                <c:pt idx="46">
                  <c:v>33425</c:v>
                </c:pt>
                <c:pt idx="47">
                  <c:v>38492</c:v>
                </c:pt>
                <c:pt idx="48">
                  <c:v>43082</c:v>
                </c:pt>
                <c:pt idx="49">
                  <c:v>46043</c:v>
                </c:pt>
                <c:pt idx="50">
                  <c:v>48413</c:v>
                </c:pt>
                <c:pt idx="51">
                  <c:v>61503</c:v>
                </c:pt>
                <c:pt idx="52">
                  <c:v>63718</c:v>
                </c:pt>
                <c:pt idx="53">
                  <c:v>154408</c:v>
                </c:pt>
                <c:pt idx="54">
                  <c:v>154699</c:v>
                </c:pt>
                <c:pt idx="55">
                  <c:v>158346</c:v>
                </c:pt>
                <c:pt idx="56">
                  <c:v>157643</c:v>
                </c:pt>
                <c:pt idx="57">
                  <c:v>165964</c:v>
                </c:pt>
                <c:pt idx="58">
                  <c:v>178571</c:v>
                </c:pt>
                <c:pt idx="59">
                  <c:v>187645</c:v>
                </c:pt>
                <c:pt idx="60">
                  <c:v>199398</c:v>
                </c:pt>
                <c:pt idx="61">
                  <c:v>321147</c:v>
                </c:pt>
                <c:pt idx="62">
                  <c:v>331824</c:v>
                </c:pt>
                <c:pt idx="63">
                  <c:v>352213</c:v>
                </c:pt>
                <c:pt idx="64">
                  <c:v>363922</c:v>
                </c:pt>
                <c:pt idx="65">
                  <c:v>378995</c:v>
                </c:pt>
                <c:pt idx="66">
                  <c:v>402767</c:v>
                </c:pt>
                <c:pt idx="67">
                  <c:v>431075</c:v>
                </c:pt>
                <c:pt idx="68">
                  <c:v>592220</c:v>
                </c:pt>
                <c:pt idx="69">
                  <c:v>724759</c:v>
                </c:pt>
                <c:pt idx="70">
                  <c:v>921110</c:v>
                </c:pt>
                <c:pt idx="71">
                  <c:v>1055976</c:v>
                </c:pt>
                <c:pt idx="72">
                  <c:v>1148823</c:v>
                </c:pt>
                <c:pt idx="73">
                  <c:v>1222689</c:v>
                </c:pt>
                <c:pt idx="74">
                  <c:v>1288197</c:v>
                </c:pt>
                <c:pt idx="75">
                  <c:v>1329915</c:v>
                </c:pt>
                <c:pt idx="76">
                  <c:v>1354997</c:v>
                </c:pt>
                <c:pt idx="77">
                  <c:v>1430995</c:v>
                </c:pt>
                <c:pt idx="78">
                  <c:v>1461584</c:v>
                </c:pt>
                <c:pt idx="79">
                  <c:v>1082584</c:v>
                </c:pt>
                <c:pt idx="80">
                  <c:v>1020607</c:v>
                </c:pt>
                <c:pt idx="81">
                  <c:v>878178</c:v>
                </c:pt>
                <c:pt idx="82">
                  <c:v>751350</c:v>
                </c:pt>
                <c:pt idx="83">
                  <c:v>681953</c:v>
                </c:pt>
              </c:numCache>
            </c:numRef>
          </c:val>
        </c:ser>
        <c:ser>
          <c:idx val="4"/>
          <c:order val="4"/>
          <c:tx>
            <c:strRef>
              <c:f>'Líneas por Tecnología y Pres.'!$X$11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'Líneas por Tecnología y Pres.'!$A$12:$A$95</c:f>
              <c:strCache>
                <c:ptCount val="84"/>
                <c:pt idx="0">
                  <c:v>2008</c:v>
                </c:pt>
                <c:pt idx="1">
                  <c:v>Ene 2009</c:v>
                </c:pt>
                <c:pt idx="2">
                  <c:v>Feb 2009</c:v>
                </c:pt>
                <c:pt idx="3">
                  <c:v>Mar 2009</c:v>
                </c:pt>
                <c:pt idx="4">
                  <c:v>Abr 2009</c:v>
                </c:pt>
                <c:pt idx="5">
                  <c:v>May 2009</c:v>
                </c:pt>
                <c:pt idx="6">
                  <c:v>Jun 2009</c:v>
                </c:pt>
                <c:pt idx="7">
                  <c:v>Jul 2009</c:v>
                </c:pt>
                <c:pt idx="8">
                  <c:v>Ago 2009</c:v>
                </c:pt>
                <c:pt idx="9">
                  <c:v>Sep 2009</c:v>
                </c:pt>
                <c:pt idx="10">
                  <c:v>Oct 2009</c:v>
                </c:pt>
                <c:pt idx="11">
                  <c:v>Nov 2009</c:v>
                </c:pt>
                <c:pt idx="12">
                  <c:v>2009</c:v>
                </c:pt>
                <c:pt idx="13">
                  <c:v>Ene 2010</c:v>
                </c:pt>
                <c:pt idx="14">
                  <c:v>Feb 2010</c:v>
                </c:pt>
                <c:pt idx="15">
                  <c:v>Mar 2010</c:v>
                </c:pt>
                <c:pt idx="16">
                  <c:v>Abr 2010</c:v>
                </c:pt>
                <c:pt idx="17">
                  <c:v>May 2010</c:v>
                </c:pt>
                <c:pt idx="18">
                  <c:v>Jun 2010</c:v>
                </c:pt>
                <c:pt idx="19">
                  <c:v>Jul 2010</c:v>
                </c:pt>
                <c:pt idx="20">
                  <c:v>Ago 2010</c:v>
                </c:pt>
                <c:pt idx="21">
                  <c:v>Sep 2010</c:v>
                </c:pt>
                <c:pt idx="22">
                  <c:v>Oct 2010</c:v>
                </c:pt>
                <c:pt idx="23">
                  <c:v>Nov 2010</c:v>
                </c:pt>
                <c:pt idx="24">
                  <c:v>2010</c:v>
                </c:pt>
                <c:pt idx="25">
                  <c:v>Ene 2011</c:v>
                </c:pt>
                <c:pt idx="26">
                  <c:v>Feb 2011</c:v>
                </c:pt>
                <c:pt idx="27">
                  <c:v>Mar 2011</c:v>
                </c:pt>
                <c:pt idx="28">
                  <c:v>Abr 2011</c:v>
                </c:pt>
                <c:pt idx="29">
                  <c:v>May 2011</c:v>
                </c:pt>
                <c:pt idx="30">
                  <c:v>Jun 2011</c:v>
                </c:pt>
                <c:pt idx="31">
                  <c:v>Jul 2011</c:v>
                </c:pt>
                <c:pt idx="32">
                  <c:v>Ago 2011</c:v>
                </c:pt>
                <c:pt idx="33">
                  <c:v>Sep 2011</c:v>
                </c:pt>
                <c:pt idx="34">
                  <c:v>Oct 2011</c:v>
                </c:pt>
                <c:pt idx="35">
                  <c:v>Nov 2011</c:v>
                </c:pt>
                <c:pt idx="36">
                  <c:v>2011</c:v>
                </c:pt>
                <c:pt idx="37">
                  <c:v>Ene 2012</c:v>
                </c:pt>
                <c:pt idx="38">
                  <c:v>Feb 2012</c:v>
                </c:pt>
                <c:pt idx="39">
                  <c:v>Mar 2012</c:v>
                </c:pt>
                <c:pt idx="40">
                  <c:v>Abr 2012</c:v>
                </c:pt>
                <c:pt idx="41">
                  <c:v>May 2012</c:v>
                </c:pt>
                <c:pt idx="42">
                  <c:v>Jun 2012</c:v>
                </c:pt>
                <c:pt idx="43">
                  <c:v>Jul 2012</c:v>
                </c:pt>
                <c:pt idx="44">
                  <c:v>Ago 2012</c:v>
                </c:pt>
                <c:pt idx="45">
                  <c:v>Sep 2012</c:v>
                </c:pt>
                <c:pt idx="46">
                  <c:v>Oct 2012</c:v>
                </c:pt>
                <c:pt idx="47">
                  <c:v>Nov 2012</c:v>
                </c:pt>
                <c:pt idx="48">
                  <c:v>2012</c:v>
                </c:pt>
                <c:pt idx="49">
                  <c:v>Ene 2013</c:v>
                </c:pt>
                <c:pt idx="50">
                  <c:v>Feb 2013</c:v>
                </c:pt>
                <c:pt idx="51">
                  <c:v>Mar 2013</c:v>
                </c:pt>
                <c:pt idx="52">
                  <c:v>Abr 2013</c:v>
                </c:pt>
                <c:pt idx="53">
                  <c:v>May 2013</c:v>
                </c:pt>
                <c:pt idx="54">
                  <c:v>Jun 2013</c:v>
                </c:pt>
                <c:pt idx="55">
                  <c:v>Jul 2013</c:v>
                </c:pt>
                <c:pt idx="56">
                  <c:v>Ago 2013</c:v>
                </c:pt>
                <c:pt idx="57">
                  <c:v>Sep 2013</c:v>
                </c:pt>
                <c:pt idx="58">
                  <c:v>Oct 2013</c:v>
                </c:pt>
                <c:pt idx="59">
                  <c:v>Nov 2013</c:v>
                </c:pt>
                <c:pt idx="60">
                  <c:v>2013</c:v>
                </c:pt>
                <c:pt idx="61">
                  <c:v>Ene 2014</c:v>
                </c:pt>
                <c:pt idx="62">
                  <c:v>Feb 2014</c:v>
                </c:pt>
                <c:pt idx="63">
                  <c:v>Mar 2014</c:v>
                </c:pt>
                <c:pt idx="64">
                  <c:v>Abr 2014</c:v>
                </c:pt>
                <c:pt idx="65">
                  <c:v>May 2014</c:v>
                </c:pt>
                <c:pt idx="66">
                  <c:v>Jun 2014</c:v>
                </c:pt>
                <c:pt idx="67">
                  <c:v>Jul 2014</c:v>
                </c:pt>
                <c:pt idx="68">
                  <c:v>Ago 2014</c:v>
                </c:pt>
                <c:pt idx="69">
                  <c:v>Sep 2014</c:v>
                </c:pt>
                <c:pt idx="70">
                  <c:v>Oct 2014</c:v>
                </c:pt>
                <c:pt idx="71">
                  <c:v>Nov 2014</c:v>
                </c:pt>
                <c:pt idx="72">
                  <c:v>2014</c:v>
                </c:pt>
                <c:pt idx="73">
                  <c:v>Ene 2015</c:v>
                </c:pt>
                <c:pt idx="74">
                  <c:v>Feb 2015</c:v>
                </c:pt>
                <c:pt idx="75">
                  <c:v>Mar 2015</c:v>
                </c:pt>
                <c:pt idx="76">
                  <c:v>Abr 2015</c:v>
                </c:pt>
                <c:pt idx="77">
                  <c:v>May 2015</c:v>
                </c:pt>
                <c:pt idx="78">
                  <c:v>Jun 2015</c:v>
                </c:pt>
                <c:pt idx="79">
                  <c:v>Jul 2015</c:v>
                </c:pt>
                <c:pt idx="80">
                  <c:v>Ago 2015</c:v>
                </c:pt>
                <c:pt idx="81">
                  <c:v>Sep 2015</c:v>
                </c:pt>
                <c:pt idx="82">
                  <c:v>Oct 2015</c:v>
                </c:pt>
                <c:pt idx="83">
                  <c:v>Nov 2015</c:v>
                </c:pt>
              </c:strCache>
            </c:strRef>
          </c:cat>
          <c:val>
            <c:numRef>
              <c:f>'Líneas por Tecnología y Pres.'!$X$12:$X$95</c:f>
              <c:numCache>
                <c:formatCode>#,##0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310</c:v>
                </c:pt>
                <c:pt idx="62">
                  <c:v>476</c:v>
                </c:pt>
                <c:pt idx="63">
                  <c:v>822</c:v>
                </c:pt>
                <c:pt idx="64">
                  <c:v>1420</c:v>
                </c:pt>
                <c:pt idx="65">
                  <c:v>2333</c:v>
                </c:pt>
                <c:pt idx="66">
                  <c:v>3658</c:v>
                </c:pt>
                <c:pt idx="67">
                  <c:v>5218</c:v>
                </c:pt>
                <c:pt idx="68">
                  <c:v>7230</c:v>
                </c:pt>
                <c:pt idx="69">
                  <c:v>11522</c:v>
                </c:pt>
                <c:pt idx="70">
                  <c:v>16912</c:v>
                </c:pt>
                <c:pt idx="71">
                  <c:v>22256</c:v>
                </c:pt>
                <c:pt idx="72">
                  <c:v>28176</c:v>
                </c:pt>
                <c:pt idx="73">
                  <c:v>108216</c:v>
                </c:pt>
                <c:pt idx="74">
                  <c:v>132846</c:v>
                </c:pt>
                <c:pt idx="75">
                  <c:v>193805</c:v>
                </c:pt>
                <c:pt idx="76">
                  <c:v>224404</c:v>
                </c:pt>
                <c:pt idx="77">
                  <c:v>292532</c:v>
                </c:pt>
                <c:pt idx="78">
                  <c:v>327665</c:v>
                </c:pt>
                <c:pt idx="79">
                  <c:v>365856</c:v>
                </c:pt>
                <c:pt idx="80">
                  <c:v>416616</c:v>
                </c:pt>
                <c:pt idx="81">
                  <c:v>580135</c:v>
                </c:pt>
                <c:pt idx="82">
                  <c:v>731824</c:v>
                </c:pt>
                <c:pt idx="83">
                  <c:v>799648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8737536"/>
        <c:axId val="448736976"/>
        <c:axId val="0"/>
      </c:bar3DChart>
      <c:catAx>
        <c:axId val="44873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8736976"/>
        <c:crosses val="autoZero"/>
        <c:auto val="1"/>
        <c:lblAlgn val="ctr"/>
        <c:lblOffset val="100"/>
        <c:noMultiLvlLbl val="0"/>
      </c:catAx>
      <c:valAx>
        <c:axId val="44873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873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0</xdr:rowOff>
    </xdr:from>
    <xdr:to>
      <xdr:col>10</xdr:col>
      <xdr:colOff>668655</xdr:colOff>
      <xdr:row>3</xdr:row>
      <xdr:rowOff>180975</xdr:rowOff>
    </xdr:to>
    <xdr:pic>
      <xdr:nvPicPr>
        <xdr:cNvPr id="3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247650"/>
          <a:ext cx="287845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1</xdr:row>
      <xdr:rowOff>0</xdr:rowOff>
    </xdr:from>
    <xdr:to>
      <xdr:col>17</xdr:col>
      <xdr:colOff>289983</xdr:colOff>
      <xdr:row>3</xdr:row>
      <xdr:rowOff>190500</xdr:rowOff>
    </xdr:to>
    <xdr:pic>
      <xdr:nvPicPr>
        <xdr:cNvPr id="2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47650"/>
          <a:ext cx="283315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9524</xdr:colOff>
      <xdr:row>0</xdr:row>
      <xdr:rowOff>200025</xdr:rowOff>
    </xdr:from>
    <xdr:to>
      <xdr:col>12</xdr:col>
      <xdr:colOff>485775</xdr:colOff>
      <xdr:row>3</xdr:row>
      <xdr:rowOff>134206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4" y="200025"/>
          <a:ext cx="2762251" cy="67713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10</xdr:row>
      <xdr:rowOff>104775</xdr:rowOff>
    </xdr:from>
    <xdr:to>
      <xdr:col>12</xdr:col>
      <xdr:colOff>628650</xdr:colOff>
      <xdr:row>29</xdr:row>
      <xdr:rowOff>19049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12</xdr:col>
      <xdr:colOff>619125</xdr:colOff>
      <xdr:row>48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48</xdr:row>
      <xdr:rowOff>114300</xdr:rowOff>
    </xdr:from>
    <xdr:to>
      <xdr:col>12</xdr:col>
      <xdr:colOff>619125</xdr:colOff>
      <xdr:row>67</xdr:row>
      <xdr:rowOff>9525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434068</xdr:colOff>
      <xdr:row>0</xdr:row>
      <xdr:rowOff>197303</xdr:rowOff>
    </xdr:from>
    <xdr:to>
      <xdr:col>21</xdr:col>
      <xdr:colOff>148318</xdr:colOff>
      <xdr:row>3</xdr:row>
      <xdr:rowOff>216353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8068" y="197303"/>
          <a:ext cx="2762250" cy="7538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10</xdr:row>
      <xdr:rowOff>119742</xdr:rowOff>
    </xdr:from>
    <xdr:to>
      <xdr:col>22</xdr:col>
      <xdr:colOff>653143</xdr:colOff>
      <xdr:row>35</xdr:row>
      <xdr:rowOff>68035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view="pageBreakPreview" zoomScaleNormal="100" zoomScaleSheetLayoutView="100" workbookViewId="0">
      <selection activeCell="C30" sqref="C30"/>
    </sheetView>
  </sheetViews>
  <sheetFormatPr baseColWidth="10" defaultRowHeight="15" x14ac:dyDescent="0.25"/>
  <cols>
    <col min="4" max="4" width="16.42578125" customWidth="1"/>
  </cols>
  <sheetData>
    <row r="1" spans="1:12" ht="20.100000000000001" customHeight="1" x14ac:dyDescent="0.25">
      <c r="A1" s="71"/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2" ht="20.100000000000001" customHeight="1" x14ac:dyDescent="0.25">
      <c r="A2" s="74"/>
      <c r="B2" s="67" t="s">
        <v>92</v>
      </c>
      <c r="C2" s="68"/>
      <c r="D2" s="68"/>
      <c r="E2" s="68"/>
      <c r="F2" s="68"/>
      <c r="G2" s="68"/>
      <c r="H2" s="68"/>
      <c r="I2" s="68"/>
      <c r="J2" s="68"/>
      <c r="K2" s="75"/>
    </row>
    <row r="3" spans="1:12" ht="20.100000000000001" customHeight="1" x14ac:dyDescent="0.25">
      <c r="A3" s="74"/>
      <c r="B3" s="192"/>
      <c r="C3" s="192"/>
      <c r="D3" s="192"/>
      <c r="E3" s="192"/>
      <c r="F3" s="192"/>
      <c r="G3" s="68"/>
      <c r="H3" s="68"/>
      <c r="I3" s="68"/>
      <c r="J3" s="68"/>
      <c r="K3" s="75"/>
    </row>
    <row r="4" spans="1:12" ht="20.100000000000001" customHeight="1" x14ac:dyDescent="0.25">
      <c r="A4" s="74"/>
      <c r="B4" s="187" t="s">
        <v>113</v>
      </c>
      <c r="C4" s="69"/>
      <c r="D4" s="69"/>
      <c r="E4" s="69"/>
      <c r="F4" s="68"/>
      <c r="G4" s="68"/>
      <c r="H4" s="68"/>
      <c r="I4" s="68"/>
      <c r="J4" s="68"/>
      <c r="K4" s="75"/>
    </row>
    <row r="5" spans="1:12" ht="20.100000000000001" customHeight="1" thickBot="1" x14ac:dyDescent="0.3">
      <c r="A5" s="74"/>
      <c r="B5" s="187" t="s">
        <v>114</v>
      </c>
      <c r="C5" s="68"/>
      <c r="D5" s="68"/>
      <c r="E5" s="68"/>
      <c r="F5" s="68"/>
      <c r="G5" s="68"/>
      <c r="H5" s="68"/>
      <c r="I5" s="68"/>
      <c r="J5" s="68"/>
      <c r="K5" s="75"/>
    </row>
    <row r="6" spans="1:12" ht="20.100000000000001" customHeight="1" x14ac:dyDescent="0.25">
      <c r="A6" s="78"/>
      <c r="B6" s="79" t="s">
        <v>93</v>
      </c>
      <c r="C6" s="80"/>
      <c r="D6" s="80"/>
      <c r="E6" s="80"/>
      <c r="F6" s="80"/>
      <c r="G6" s="80"/>
      <c r="H6" s="80"/>
      <c r="I6" s="80"/>
      <c r="J6" s="80"/>
      <c r="K6" s="81"/>
    </row>
    <row r="7" spans="1:12" ht="20.100000000000001" customHeight="1" x14ac:dyDescent="0.25">
      <c r="A7" s="76"/>
      <c r="B7" s="163" t="s">
        <v>117</v>
      </c>
      <c r="C7" s="163"/>
      <c r="D7" s="163"/>
      <c r="E7" s="163"/>
      <c r="F7" s="163"/>
      <c r="G7" s="163"/>
      <c r="H7" s="70"/>
      <c r="I7" s="70"/>
      <c r="J7" s="70"/>
      <c r="K7" s="77"/>
    </row>
    <row r="8" spans="1:12" ht="20.100000000000001" customHeight="1" thickBot="1" x14ac:dyDescent="0.3">
      <c r="A8" s="82"/>
      <c r="B8" s="164" t="s">
        <v>118</v>
      </c>
      <c r="C8" s="164"/>
      <c r="D8" s="164"/>
      <c r="E8" s="164"/>
      <c r="F8" s="164"/>
      <c r="G8" s="164"/>
      <c r="H8" s="83"/>
      <c r="I8" s="83"/>
      <c r="J8" s="83"/>
      <c r="K8" s="84"/>
    </row>
    <row r="9" spans="1:12" ht="20.100000000000001" customHeight="1" thickBot="1" x14ac:dyDescent="0.3">
      <c r="A9" s="85"/>
      <c r="B9" s="86"/>
      <c r="C9" s="86"/>
      <c r="D9" s="86"/>
      <c r="E9" s="86"/>
      <c r="F9" s="86"/>
      <c r="G9" s="86"/>
      <c r="H9" s="86"/>
      <c r="I9" s="86"/>
      <c r="J9" s="86"/>
      <c r="K9" s="87"/>
    </row>
    <row r="10" spans="1:12" ht="20.100000000000001" customHeight="1" x14ac:dyDescent="0.25">
      <c r="A10" s="89"/>
      <c r="B10" s="91" t="s">
        <v>94</v>
      </c>
      <c r="C10" s="90"/>
      <c r="D10" s="90"/>
      <c r="E10" s="90"/>
      <c r="F10" s="194" t="s">
        <v>95</v>
      </c>
      <c r="G10" s="194"/>
      <c r="H10" s="194"/>
      <c r="I10" s="194"/>
      <c r="J10" s="194"/>
      <c r="K10" s="195"/>
      <c r="L10" s="88"/>
    </row>
    <row r="11" spans="1:12" s="88" customFormat="1" ht="15.75" customHeight="1" x14ac:dyDescent="0.25">
      <c r="A11" s="180"/>
      <c r="B11" s="178"/>
      <c r="C11" s="177"/>
      <c r="D11" s="177"/>
      <c r="E11" s="177"/>
      <c r="F11" s="179"/>
      <c r="G11" s="179"/>
      <c r="H11" s="179"/>
      <c r="I11" s="179"/>
      <c r="J11" s="179"/>
      <c r="K11" s="186"/>
    </row>
    <row r="12" spans="1:12" ht="20.100000000000001" customHeight="1" x14ac:dyDescent="0.25">
      <c r="A12" s="180"/>
      <c r="B12" s="193" t="s">
        <v>107</v>
      </c>
      <c r="C12" s="193"/>
      <c r="D12" s="193"/>
      <c r="E12" s="177"/>
      <c r="F12" s="190" t="s">
        <v>105</v>
      </c>
      <c r="G12" s="190"/>
      <c r="H12" s="190"/>
      <c r="I12" s="190"/>
      <c r="J12" s="190"/>
      <c r="K12" s="191"/>
    </row>
    <row r="13" spans="1:12" ht="20.100000000000001" customHeight="1" x14ac:dyDescent="0.25">
      <c r="A13" s="180"/>
      <c r="B13" s="181"/>
      <c r="C13" s="181"/>
      <c r="D13" s="181"/>
      <c r="E13" s="177"/>
      <c r="F13" s="177"/>
      <c r="G13" s="177"/>
      <c r="H13" s="177"/>
      <c r="I13" s="177"/>
      <c r="J13" s="177"/>
      <c r="K13" s="182"/>
    </row>
    <row r="14" spans="1:12" x14ac:dyDescent="0.25">
      <c r="A14" s="180"/>
      <c r="B14" s="193" t="s">
        <v>106</v>
      </c>
      <c r="C14" s="193"/>
      <c r="D14" s="193"/>
      <c r="E14" s="177"/>
      <c r="F14" s="190" t="s">
        <v>111</v>
      </c>
      <c r="G14" s="190"/>
      <c r="H14" s="190"/>
      <c r="I14" s="190"/>
      <c r="J14" s="190"/>
      <c r="K14" s="191"/>
    </row>
    <row r="15" spans="1:12" ht="20.100000000000001" customHeight="1" x14ac:dyDescent="0.25">
      <c r="A15" s="180"/>
      <c r="B15" s="181"/>
      <c r="C15" s="181"/>
      <c r="D15" s="181"/>
      <c r="E15" s="177"/>
      <c r="F15" s="177"/>
      <c r="G15" s="177"/>
      <c r="H15" s="177"/>
      <c r="I15" s="177"/>
      <c r="J15" s="177"/>
      <c r="K15" s="182"/>
    </row>
    <row r="16" spans="1:12" x14ac:dyDescent="0.25">
      <c r="A16" s="180"/>
      <c r="B16" s="193" t="s">
        <v>104</v>
      </c>
      <c r="C16" s="193"/>
      <c r="D16" s="193"/>
      <c r="E16" s="177"/>
      <c r="F16" s="190" t="s">
        <v>112</v>
      </c>
      <c r="G16" s="190"/>
      <c r="H16" s="190"/>
      <c r="I16" s="190"/>
      <c r="J16" s="190"/>
      <c r="K16" s="191"/>
    </row>
    <row r="17" spans="1:11" ht="20.100000000000001" customHeight="1" thickBot="1" x14ac:dyDescent="0.3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5"/>
    </row>
    <row r="18" spans="1:11" ht="20.100000000000001" customHeight="1" x14ac:dyDescent="0.25"/>
    <row r="19" spans="1:11" ht="20.100000000000001" customHeight="1" x14ac:dyDescent="0.25"/>
    <row r="20" spans="1:11" ht="20.100000000000001" customHeight="1" x14ac:dyDescent="0.25"/>
    <row r="21" spans="1:11" ht="20.100000000000001" customHeight="1" x14ac:dyDescent="0.25"/>
    <row r="22" spans="1:11" ht="20.100000000000001" customHeight="1" x14ac:dyDescent="0.25"/>
  </sheetData>
  <mergeCells count="8">
    <mergeCell ref="F16:K16"/>
    <mergeCell ref="B3:F3"/>
    <mergeCell ref="F12:K12"/>
    <mergeCell ref="F14:K14"/>
    <mergeCell ref="B12:D12"/>
    <mergeCell ref="B14:D14"/>
    <mergeCell ref="B16:D16"/>
    <mergeCell ref="F10:K10"/>
  </mergeCells>
  <hyperlinks>
    <hyperlink ref="B12" location="'Tecnologia y operador'!A1" display="1. Tecnología y operador"/>
    <hyperlink ref="B14" location="'POR OPERADORA'!A1" display="2. Por Operadora"/>
    <hyperlink ref="B16" location="EVOLUCION!A1" display="3. Evolución"/>
    <hyperlink ref="B12:D12" location="'Líneas por Tecnología y Pres.'!A1" display="1. Líneas por Tecnología y Operador"/>
    <hyperlink ref="B14:D14" location="'Evolución '!A1" display="2. Evolución de Tecnología por Operador"/>
    <hyperlink ref="B16:D16" location="'Evolución Tecnológica'!A1" display="3. Evolución Tecnológica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6"/>
  <sheetViews>
    <sheetView showGridLines="0" tabSelected="1" zoomScaleNormal="100" workbookViewId="0">
      <pane xSplit="1" ySplit="11" topLeftCell="B86" activePane="bottomRight" state="frozen"/>
      <selection pane="topRight" activeCell="B1" sqref="B1"/>
      <selection pane="bottomLeft" activeCell="A14" sqref="A14"/>
      <selection pane="bottomRight" activeCell="C102" sqref="C102"/>
    </sheetView>
  </sheetViews>
  <sheetFormatPr baseColWidth="10" defaultRowHeight="15" x14ac:dyDescent="0.25"/>
  <cols>
    <col min="1" max="2" width="10" customWidth="1"/>
    <col min="3" max="25" width="9.28515625" style="10" customWidth="1"/>
  </cols>
  <sheetData>
    <row r="1" spans="1:25" s="1" customFormat="1" ht="20.100000000000001" customHeight="1" x14ac:dyDescent="0.2">
      <c r="A1" s="41"/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4"/>
    </row>
    <row r="2" spans="1:25" s="1" customFormat="1" ht="20.100000000000001" customHeight="1" x14ac:dyDescent="0.25">
      <c r="A2" s="45"/>
      <c r="B2" s="46" t="s">
        <v>92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</row>
    <row r="3" spans="1:25" s="1" customFormat="1" ht="20.100000000000001" customHeight="1" x14ac:dyDescent="0.25">
      <c r="A3" s="45"/>
      <c r="B3" s="47"/>
      <c r="C3" s="47"/>
      <c r="D3" s="47"/>
      <c r="E3" s="47"/>
      <c r="F3" s="47"/>
      <c r="G3" s="49"/>
      <c r="H3" s="49"/>
      <c r="I3" s="49"/>
      <c r="J3" s="49"/>
      <c r="K3" s="49"/>
      <c r="L3" s="49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8"/>
    </row>
    <row r="4" spans="1:25" s="1" customFormat="1" ht="20.100000000000001" customHeight="1" x14ac:dyDescent="0.25">
      <c r="A4" s="45"/>
      <c r="B4" s="188" t="s">
        <v>109</v>
      </c>
      <c r="C4" s="47"/>
      <c r="D4" s="47"/>
      <c r="E4" s="47"/>
      <c r="F4" s="47"/>
      <c r="G4" s="51"/>
      <c r="H4" s="50"/>
      <c r="I4" s="50"/>
      <c r="J4" s="50"/>
      <c r="K4" s="52"/>
      <c r="L4" s="52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8"/>
    </row>
    <row r="5" spans="1:25" s="1" customFormat="1" ht="20.100000000000001" customHeight="1" thickBot="1" x14ac:dyDescent="0.3">
      <c r="A5" s="45"/>
      <c r="B5" s="47"/>
      <c r="C5" s="47"/>
      <c r="D5" s="47"/>
      <c r="E5" s="47"/>
      <c r="F5" s="47"/>
      <c r="G5" s="53"/>
      <c r="H5" s="52"/>
      <c r="I5" s="52"/>
      <c r="J5" s="52"/>
      <c r="K5" s="52"/>
      <c r="L5" s="52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8"/>
    </row>
    <row r="6" spans="1:25" s="1" customFormat="1" ht="20.100000000000001" customHeight="1" x14ac:dyDescent="0.25">
      <c r="A6" s="31"/>
      <c r="B6" s="165" t="str">
        <f>Índice!B6</f>
        <v>Fuente: Registros administrativos ARCOTEL</v>
      </c>
      <c r="C6" s="165"/>
      <c r="D6" s="165"/>
      <c r="E6" s="165"/>
      <c r="F6" s="165"/>
      <c r="G6" s="165"/>
      <c r="H6" s="165"/>
      <c r="I6" s="32"/>
      <c r="J6" s="32"/>
      <c r="K6" s="32"/>
      <c r="L6" s="32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4"/>
    </row>
    <row r="7" spans="1:25" s="1" customFormat="1" ht="20.100000000000001" customHeight="1" x14ac:dyDescent="0.25">
      <c r="A7" s="24"/>
      <c r="B7" s="163" t="str">
        <f>Índice!B7</f>
        <v>Fecha de Publicación: Diciembre 2015</v>
      </c>
      <c r="C7" s="163"/>
      <c r="D7" s="163"/>
      <c r="E7" s="163"/>
      <c r="F7" s="163"/>
      <c r="G7" s="163"/>
      <c r="H7" s="163"/>
      <c r="I7" s="25"/>
      <c r="J7" s="25"/>
      <c r="K7" s="25"/>
      <c r="L7" s="25"/>
      <c r="M7" s="26"/>
      <c r="N7" s="196" t="s">
        <v>99</v>
      </c>
      <c r="O7" s="196"/>
      <c r="P7" s="196"/>
      <c r="Q7" s="26"/>
      <c r="R7" s="26"/>
      <c r="S7" s="26"/>
      <c r="T7" s="26"/>
      <c r="U7" s="168"/>
      <c r="V7" s="26"/>
      <c r="W7" s="26"/>
      <c r="X7" s="26"/>
      <c r="Y7" s="27"/>
    </row>
    <row r="8" spans="1:25" s="1" customFormat="1" ht="20.100000000000001" customHeight="1" thickBot="1" x14ac:dyDescent="0.25">
      <c r="A8" s="28"/>
      <c r="B8" s="164" t="str">
        <f>Índice!B8</f>
        <v>Fecha de corte: Noviembre 2015</v>
      </c>
      <c r="C8" s="164"/>
      <c r="D8" s="164"/>
      <c r="E8" s="164"/>
      <c r="F8" s="164"/>
      <c r="G8" s="164"/>
      <c r="H8" s="164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30"/>
    </row>
    <row r="9" spans="1:25" s="1" customFormat="1" ht="20.100000000000001" customHeight="1" thickBot="1" x14ac:dyDescent="0.3">
      <c r="A9" s="22"/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s="2" customFormat="1" ht="15.75" customHeight="1" thickBot="1" x14ac:dyDescent="0.25">
      <c r="A10" s="35"/>
      <c r="B10" s="200" t="s">
        <v>1</v>
      </c>
      <c r="C10" s="200"/>
      <c r="D10" s="200"/>
      <c r="E10" s="200"/>
      <c r="F10" s="201"/>
      <c r="G10" s="37" t="s">
        <v>2</v>
      </c>
      <c r="H10" s="204" t="s">
        <v>3</v>
      </c>
      <c r="I10" s="200"/>
      <c r="J10" s="200"/>
      <c r="K10" s="200"/>
      <c r="L10" s="201"/>
      <c r="M10" s="37" t="s">
        <v>2</v>
      </c>
      <c r="N10" s="200" t="s">
        <v>98</v>
      </c>
      <c r="O10" s="200"/>
      <c r="P10" s="200"/>
      <c r="Q10" s="200"/>
      <c r="R10" s="200"/>
      <c r="S10" s="38" t="s">
        <v>2</v>
      </c>
      <c r="T10" s="37" t="s">
        <v>2</v>
      </c>
      <c r="U10" s="37" t="s">
        <v>2</v>
      </c>
      <c r="V10" s="37" t="s">
        <v>2</v>
      </c>
      <c r="W10" s="37" t="s">
        <v>2</v>
      </c>
      <c r="X10" s="38" t="s">
        <v>2</v>
      </c>
      <c r="Y10" s="202" t="s">
        <v>2</v>
      </c>
    </row>
    <row r="11" spans="1:25" s="2" customFormat="1" ht="15.75" customHeight="1" thickBot="1" x14ac:dyDescent="0.25">
      <c r="A11" s="36" t="s">
        <v>0</v>
      </c>
      <c r="B11" s="95" t="s">
        <v>11</v>
      </c>
      <c r="C11" s="95" t="s">
        <v>7</v>
      </c>
      <c r="D11" s="96" t="s">
        <v>8</v>
      </c>
      <c r="E11" s="96" t="s">
        <v>9</v>
      </c>
      <c r="F11" s="97" t="s">
        <v>10</v>
      </c>
      <c r="G11" s="39" t="s">
        <v>4</v>
      </c>
      <c r="H11" s="145" t="s">
        <v>11</v>
      </c>
      <c r="I11" s="146" t="s">
        <v>7</v>
      </c>
      <c r="J11" s="146" t="s">
        <v>8</v>
      </c>
      <c r="K11" s="146" t="s">
        <v>12</v>
      </c>
      <c r="L11" s="147" t="s">
        <v>10</v>
      </c>
      <c r="M11" s="39" t="s">
        <v>5</v>
      </c>
      <c r="N11" s="157" t="s">
        <v>11</v>
      </c>
      <c r="O11" s="146" t="s">
        <v>7</v>
      </c>
      <c r="P11" s="146" t="s">
        <v>8</v>
      </c>
      <c r="Q11" s="146" t="s">
        <v>9</v>
      </c>
      <c r="R11" s="158" t="s">
        <v>10</v>
      </c>
      <c r="S11" s="159" t="s">
        <v>6</v>
      </c>
      <c r="T11" s="40" t="s">
        <v>11</v>
      </c>
      <c r="U11" s="40" t="s">
        <v>7</v>
      </c>
      <c r="V11" s="40" t="s">
        <v>8</v>
      </c>
      <c r="W11" s="40" t="s">
        <v>9</v>
      </c>
      <c r="X11" s="40" t="s">
        <v>10</v>
      </c>
      <c r="Y11" s="203"/>
    </row>
    <row r="12" spans="1:25" s="2" customFormat="1" ht="12.75" x14ac:dyDescent="0.2">
      <c r="A12" s="13">
        <v>2008</v>
      </c>
      <c r="B12" s="136">
        <v>0</v>
      </c>
      <c r="C12" s="137">
        <v>7499370</v>
      </c>
      <c r="D12" s="138">
        <v>656989</v>
      </c>
      <c r="E12" s="139">
        <v>0</v>
      </c>
      <c r="F12" s="139">
        <v>0</v>
      </c>
      <c r="G12" s="143">
        <f>SUM(B12:F12)</f>
        <v>8156359</v>
      </c>
      <c r="H12" s="149">
        <v>533206</v>
      </c>
      <c r="I12" s="138">
        <v>2678716</v>
      </c>
      <c r="J12" s="150">
        <v>0</v>
      </c>
      <c r="K12" s="150">
        <v>0</v>
      </c>
      <c r="L12" s="150">
        <v>0</v>
      </c>
      <c r="M12" s="143">
        <f t="shared" ref="M12:M43" si="0">+SUM(H12:L12)</f>
        <v>3211922</v>
      </c>
      <c r="N12" s="149">
        <v>155151</v>
      </c>
      <c r="O12" s="138">
        <v>168816</v>
      </c>
      <c r="P12" s="150">
        <v>0</v>
      </c>
      <c r="Q12" s="150">
        <v>0</v>
      </c>
      <c r="R12" s="150">
        <v>0</v>
      </c>
      <c r="S12" s="140">
        <f t="shared" ref="S12:S59" si="1">+SUM(N12:R12)</f>
        <v>323967</v>
      </c>
      <c r="T12" s="153">
        <f>SUM(B12,H12,N12)</f>
        <v>688357</v>
      </c>
      <c r="U12" s="16">
        <f t="shared" ref="U12:X12" si="2">SUM(C12,I12,O12)</f>
        <v>10346902</v>
      </c>
      <c r="V12" s="16">
        <f t="shared" si="2"/>
        <v>656989</v>
      </c>
      <c r="W12" s="18">
        <f t="shared" si="2"/>
        <v>0</v>
      </c>
      <c r="X12" s="18">
        <f t="shared" si="2"/>
        <v>0</v>
      </c>
      <c r="Y12" s="17">
        <f t="shared" ref="Y12:Y43" si="3">+G12+M12+S12</f>
        <v>11692248</v>
      </c>
    </row>
    <row r="13" spans="1:25" s="2" customFormat="1" ht="12.75" x14ac:dyDescent="0.2">
      <c r="A13" s="11" t="s">
        <v>13</v>
      </c>
      <c r="B13" s="141">
        <v>0</v>
      </c>
      <c r="C13" s="134">
        <v>7603388</v>
      </c>
      <c r="D13" s="135">
        <v>684096</v>
      </c>
      <c r="E13" s="133">
        <v>0</v>
      </c>
      <c r="F13" s="133">
        <v>0</v>
      </c>
      <c r="G13" s="144">
        <f t="shared" ref="G13:G76" si="4">SUM(B13:F13)</f>
        <v>8287484</v>
      </c>
      <c r="H13" s="151">
        <v>520002</v>
      </c>
      <c r="I13" s="135">
        <v>2653202</v>
      </c>
      <c r="J13" s="148">
        <v>0</v>
      </c>
      <c r="K13" s="148">
        <v>0</v>
      </c>
      <c r="L13" s="148">
        <v>0</v>
      </c>
      <c r="M13" s="144">
        <f t="shared" si="0"/>
        <v>3173204</v>
      </c>
      <c r="N13" s="151">
        <v>167804</v>
      </c>
      <c r="O13" s="135">
        <v>162465</v>
      </c>
      <c r="P13" s="148">
        <v>0</v>
      </c>
      <c r="Q13" s="148">
        <v>0</v>
      </c>
      <c r="R13" s="148">
        <v>0</v>
      </c>
      <c r="S13" s="142">
        <f t="shared" si="1"/>
        <v>330269</v>
      </c>
      <c r="T13" s="154">
        <f t="shared" ref="T13:T76" si="5">SUM(B13,H13,N13)</f>
        <v>687806</v>
      </c>
      <c r="U13" s="14">
        <f t="shared" ref="U13:U76" si="6">SUM(C13,I13,O13)</f>
        <v>10419055</v>
      </c>
      <c r="V13" s="14">
        <f t="shared" ref="V13:V76" si="7">SUM(D13,J13,P13)</f>
        <v>684096</v>
      </c>
      <c r="W13" s="19">
        <f t="shared" ref="W13:W76" si="8">SUM(E13,K13,Q13)</f>
        <v>0</v>
      </c>
      <c r="X13" s="19">
        <f t="shared" ref="X13:X76" si="9">SUM(F13,L13,R13)</f>
        <v>0</v>
      </c>
      <c r="Y13" s="15">
        <f t="shared" si="3"/>
        <v>11790957</v>
      </c>
    </row>
    <row r="14" spans="1:25" s="2" customFormat="1" ht="12.75" x14ac:dyDescent="0.2">
      <c r="A14" s="11" t="s">
        <v>14</v>
      </c>
      <c r="B14" s="141">
        <v>0</v>
      </c>
      <c r="C14" s="134">
        <v>7815731</v>
      </c>
      <c r="D14" s="135">
        <v>572803</v>
      </c>
      <c r="E14" s="133">
        <v>0</v>
      </c>
      <c r="F14" s="133">
        <v>0</v>
      </c>
      <c r="G14" s="144">
        <f t="shared" si="4"/>
        <v>8388534</v>
      </c>
      <c r="H14" s="151">
        <v>505813</v>
      </c>
      <c r="I14" s="135">
        <v>2670689</v>
      </c>
      <c r="J14" s="148">
        <v>0</v>
      </c>
      <c r="K14" s="148">
        <v>0</v>
      </c>
      <c r="L14" s="148">
        <v>0</v>
      </c>
      <c r="M14" s="144">
        <f t="shared" si="0"/>
        <v>3176502</v>
      </c>
      <c r="N14" s="151">
        <v>167698</v>
      </c>
      <c r="O14" s="135">
        <v>166643</v>
      </c>
      <c r="P14" s="148">
        <v>0</v>
      </c>
      <c r="Q14" s="148">
        <v>0</v>
      </c>
      <c r="R14" s="148">
        <v>0</v>
      </c>
      <c r="S14" s="142">
        <f t="shared" si="1"/>
        <v>334341</v>
      </c>
      <c r="T14" s="154">
        <f t="shared" si="5"/>
        <v>673511</v>
      </c>
      <c r="U14" s="14">
        <f t="shared" si="6"/>
        <v>10653063</v>
      </c>
      <c r="V14" s="14">
        <f t="shared" si="7"/>
        <v>572803</v>
      </c>
      <c r="W14" s="19">
        <f t="shared" si="8"/>
        <v>0</v>
      </c>
      <c r="X14" s="19">
        <f t="shared" si="9"/>
        <v>0</v>
      </c>
      <c r="Y14" s="15">
        <f t="shared" si="3"/>
        <v>11899377</v>
      </c>
    </row>
    <row r="15" spans="1:25" s="2" customFormat="1" ht="12.75" x14ac:dyDescent="0.2">
      <c r="A15" s="11" t="s">
        <v>15</v>
      </c>
      <c r="B15" s="141">
        <v>0</v>
      </c>
      <c r="C15" s="134">
        <v>7802923</v>
      </c>
      <c r="D15" s="135">
        <v>660611</v>
      </c>
      <c r="E15" s="133">
        <v>0</v>
      </c>
      <c r="F15" s="133">
        <v>0</v>
      </c>
      <c r="G15" s="144">
        <f t="shared" si="4"/>
        <v>8463534</v>
      </c>
      <c r="H15" s="151">
        <v>497862</v>
      </c>
      <c r="I15" s="135">
        <v>2759837</v>
      </c>
      <c r="J15" s="148">
        <v>0</v>
      </c>
      <c r="K15" s="148">
        <v>0</v>
      </c>
      <c r="L15" s="148">
        <v>0</v>
      </c>
      <c r="M15" s="144">
        <f t="shared" si="0"/>
        <v>3257699</v>
      </c>
      <c r="N15" s="151">
        <v>167698</v>
      </c>
      <c r="O15" s="135">
        <v>166643</v>
      </c>
      <c r="P15" s="148">
        <v>0</v>
      </c>
      <c r="Q15" s="148">
        <v>0</v>
      </c>
      <c r="R15" s="148">
        <v>0</v>
      </c>
      <c r="S15" s="142">
        <f t="shared" si="1"/>
        <v>334341</v>
      </c>
      <c r="T15" s="154">
        <f t="shared" si="5"/>
        <v>665560</v>
      </c>
      <c r="U15" s="14">
        <f t="shared" si="6"/>
        <v>10729403</v>
      </c>
      <c r="V15" s="14">
        <f t="shared" si="7"/>
        <v>660611</v>
      </c>
      <c r="W15" s="19">
        <f t="shared" si="8"/>
        <v>0</v>
      </c>
      <c r="X15" s="19">
        <f t="shared" si="9"/>
        <v>0</v>
      </c>
      <c r="Y15" s="15">
        <f t="shared" si="3"/>
        <v>12055574</v>
      </c>
    </row>
    <row r="16" spans="1:25" s="2" customFormat="1" ht="12.75" x14ac:dyDescent="0.2">
      <c r="A16" s="11" t="s">
        <v>16</v>
      </c>
      <c r="B16" s="141">
        <v>0</v>
      </c>
      <c r="C16" s="134">
        <v>7947261</v>
      </c>
      <c r="D16" s="135">
        <v>593793</v>
      </c>
      <c r="E16" s="133">
        <v>0</v>
      </c>
      <c r="F16" s="133">
        <v>0</v>
      </c>
      <c r="G16" s="144">
        <f t="shared" si="4"/>
        <v>8541054</v>
      </c>
      <c r="H16" s="151">
        <v>483139</v>
      </c>
      <c r="I16" s="135">
        <v>2779563</v>
      </c>
      <c r="J16" s="148">
        <v>0</v>
      </c>
      <c r="K16" s="148">
        <v>0</v>
      </c>
      <c r="L16" s="148">
        <v>0</v>
      </c>
      <c r="M16" s="144">
        <f t="shared" si="0"/>
        <v>3262702</v>
      </c>
      <c r="N16" s="151">
        <v>167772</v>
      </c>
      <c r="O16" s="135">
        <v>163484</v>
      </c>
      <c r="P16" s="148">
        <v>0</v>
      </c>
      <c r="Q16" s="148">
        <v>0</v>
      </c>
      <c r="R16" s="148">
        <v>0</v>
      </c>
      <c r="S16" s="142">
        <f t="shared" si="1"/>
        <v>331256</v>
      </c>
      <c r="T16" s="154">
        <f t="shared" si="5"/>
        <v>650911</v>
      </c>
      <c r="U16" s="14">
        <f t="shared" si="6"/>
        <v>10890308</v>
      </c>
      <c r="V16" s="14">
        <f t="shared" si="7"/>
        <v>593793</v>
      </c>
      <c r="W16" s="19">
        <f t="shared" si="8"/>
        <v>0</v>
      </c>
      <c r="X16" s="19">
        <f t="shared" si="9"/>
        <v>0</v>
      </c>
      <c r="Y16" s="15">
        <f t="shared" si="3"/>
        <v>12135012</v>
      </c>
    </row>
    <row r="17" spans="1:26" s="2" customFormat="1" ht="12.75" x14ac:dyDescent="0.2">
      <c r="A17" s="11" t="s">
        <v>17</v>
      </c>
      <c r="B17" s="141">
        <v>0</v>
      </c>
      <c r="C17" s="134">
        <v>8009207</v>
      </c>
      <c r="D17" s="135">
        <v>622374</v>
      </c>
      <c r="E17" s="133">
        <v>0</v>
      </c>
      <c r="F17" s="133">
        <v>0</v>
      </c>
      <c r="G17" s="144">
        <f t="shared" si="4"/>
        <v>8631581</v>
      </c>
      <c r="H17" s="151">
        <v>473401</v>
      </c>
      <c r="I17" s="135">
        <v>2834228</v>
      </c>
      <c r="J17" s="148">
        <v>0</v>
      </c>
      <c r="K17" s="148">
        <v>0</v>
      </c>
      <c r="L17" s="148">
        <v>0</v>
      </c>
      <c r="M17" s="144">
        <f t="shared" si="0"/>
        <v>3307629</v>
      </c>
      <c r="N17" s="151">
        <v>163025</v>
      </c>
      <c r="O17" s="135">
        <v>172700</v>
      </c>
      <c r="P17" s="148">
        <v>0</v>
      </c>
      <c r="Q17" s="148">
        <v>0</v>
      </c>
      <c r="R17" s="148">
        <v>0</v>
      </c>
      <c r="S17" s="142">
        <f t="shared" si="1"/>
        <v>335725</v>
      </c>
      <c r="T17" s="154">
        <f t="shared" si="5"/>
        <v>636426</v>
      </c>
      <c r="U17" s="14">
        <f t="shared" si="6"/>
        <v>11016135</v>
      </c>
      <c r="V17" s="14">
        <f t="shared" si="7"/>
        <v>622374</v>
      </c>
      <c r="W17" s="19">
        <f t="shared" si="8"/>
        <v>0</v>
      </c>
      <c r="X17" s="19">
        <f t="shared" si="9"/>
        <v>0</v>
      </c>
      <c r="Y17" s="15">
        <f t="shared" si="3"/>
        <v>12274935</v>
      </c>
    </row>
    <row r="18" spans="1:26" s="2" customFormat="1" ht="12.75" x14ac:dyDescent="0.2">
      <c r="A18" s="11" t="s">
        <v>18</v>
      </c>
      <c r="B18" s="141">
        <v>0</v>
      </c>
      <c r="C18" s="134">
        <v>8092652</v>
      </c>
      <c r="D18" s="135">
        <v>600318</v>
      </c>
      <c r="E18" s="133">
        <v>0</v>
      </c>
      <c r="F18" s="133">
        <v>0</v>
      </c>
      <c r="G18" s="144">
        <f t="shared" si="4"/>
        <v>8692970</v>
      </c>
      <c r="H18" s="151">
        <v>455938</v>
      </c>
      <c r="I18" s="135">
        <v>2874018</v>
      </c>
      <c r="J18" s="148">
        <v>0</v>
      </c>
      <c r="K18" s="148">
        <v>0</v>
      </c>
      <c r="L18" s="148">
        <v>0</v>
      </c>
      <c r="M18" s="144">
        <f t="shared" si="0"/>
        <v>3329956</v>
      </c>
      <c r="N18" s="151">
        <v>165982</v>
      </c>
      <c r="O18" s="135">
        <v>181770</v>
      </c>
      <c r="P18" s="148">
        <v>0</v>
      </c>
      <c r="Q18" s="148">
        <v>0</v>
      </c>
      <c r="R18" s="148">
        <v>0</v>
      </c>
      <c r="S18" s="142">
        <f t="shared" si="1"/>
        <v>347752</v>
      </c>
      <c r="T18" s="154">
        <f t="shared" si="5"/>
        <v>621920</v>
      </c>
      <c r="U18" s="14">
        <f t="shared" si="6"/>
        <v>11148440</v>
      </c>
      <c r="V18" s="14">
        <f t="shared" si="7"/>
        <v>600318</v>
      </c>
      <c r="W18" s="19">
        <f t="shared" si="8"/>
        <v>0</v>
      </c>
      <c r="X18" s="19">
        <f t="shared" si="9"/>
        <v>0</v>
      </c>
      <c r="Y18" s="15">
        <f t="shared" si="3"/>
        <v>12370678</v>
      </c>
    </row>
    <row r="19" spans="1:26" s="2" customFormat="1" ht="12.75" x14ac:dyDescent="0.2">
      <c r="A19" s="11" t="s">
        <v>19</v>
      </c>
      <c r="B19" s="141">
        <v>0</v>
      </c>
      <c r="C19" s="135">
        <v>8084564</v>
      </c>
      <c r="D19" s="135">
        <v>672757</v>
      </c>
      <c r="E19" s="133">
        <v>0</v>
      </c>
      <c r="F19" s="133">
        <v>0</v>
      </c>
      <c r="G19" s="144">
        <f t="shared" si="4"/>
        <v>8757321</v>
      </c>
      <c r="H19" s="151">
        <v>440911</v>
      </c>
      <c r="I19" s="135">
        <v>2944822</v>
      </c>
      <c r="J19" s="148">
        <v>0</v>
      </c>
      <c r="K19" s="148">
        <v>0</v>
      </c>
      <c r="L19" s="148">
        <v>0</v>
      </c>
      <c r="M19" s="144">
        <f t="shared" si="0"/>
        <v>3385733</v>
      </c>
      <c r="N19" s="151">
        <v>166528</v>
      </c>
      <c r="O19" s="135">
        <v>187029</v>
      </c>
      <c r="P19" s="148">
        <v>0</v>
      </c>
      <c r="Q19" s="148">
        <v>0</v>
      </c>
      <c r="R19" s="148">
        <v>0</v>
      </c>
      <c r="S19" s="142">
        <f t="shared" si="1"/>
        <v>353557</v>
      </c>
      <c r="T19" s="154">
        <f t="shared" si="5"/>
        <v>607439</v>
      </c>
      <c r="U19" s="14">
        <f t="shared" si="6"/>
        <v>11216415</v>
      </c>
      <c r="V19" s="14">
        <f t="shared" si="7"/>
        <v>672757</v>
      </c>
      <c r="W19" s="19">
        <f t="shared" si="8"/>
        <v>0</v>
      </c>
      <c r="X19" s="19">
        <f t="shared" si="9"/>
        <v>0</v>
      </c>
      <c r="Y19" s="15">
        <f t="shared" si="3"/>
        <v>12496611</v>
      </c>
    </row>
    <row r="20" spans="1:26" s="3" customFormat="1" ht="12.75" x14ac:dyDescent="0.2">
      <c r="A20" s="11" t="s">
        <v>20</v>
      </c>
      <c r="B20" s="141">
        <v>0</v>
      </c>
      <c r="C20" s="135">
        <v>8135589</v>
      </c>
      <c r="D20" s="135">
        <v>680120</v>
      </c>
      <c r="E20" s="133">
        <v>0</v>
      </c>
      <c r="F20" s="133">
        <v>0</v>
      </c>
      <c r="G20" s="144">
        <f t="shared" si="4"/>
        <v>8815709</v>
      </c>
      <c r="H20" s="151">
        <v>426996</v>
      </c>
      <c r="I20" s="135">
        <v>3039217</v>
      </c>
      <c r="J20" s="148">
        <v>0</v>
      </c>
      <c r="K20" s="148">
        <v>0</v>
      </c>
      <c r="L20" s="148">
        <v>0</v>
      </c>
      <c r="M20" s="144">
        <f t="shared" si="0"/>
        <v>3466213</v>
      </c>
      <c r="N20" s="151">
        <v>167120</v>
      </c>
      <c r="O20" s="135">
        <v>189207</v>
      </c>
      <c r="P20" s="148">
        <v>0</v>
      </c>
      <c r="Q20" s="148">
        <v>0</v>
      </c>
      <c r="R20" s="148">
        <v>0</v>
      </c>
      <c r="S20" s="142">
        <f t="shared" si="1"/>
        <v>356327</v>
      </c>
      <c r="T20" s="154">
        <f t="shared" si="5"/>
        <v>594116</v>
      </c>
      <c r="U20" s="14">
        <f t="shared" si="6"/>
        <v>11364013</v>
      </c>
      <c r="V20" s="14">
        <f t="shared" si="7"/>
        <v>680120</v>
      </c>
      <c r="W20" s="19">
        <f t="shared" si="8"/>
        <v>0</v>
      </c>
      <c r="X20" s="19">
        <f t="shared" si="9"/>
        <v>0</v>
      </c>
      <c r="Y20" s="15">
        <f t="shared" si="3"/>
        <v>12638249</v>
      </c>
      <c r="Z20" s="2"/>
    </row>
    <row r="21" spans="1:26" s="3" customFormat="1" ht="12.75" x14ac:dyDescent="0.2">
      <c r="A21" s="11" t="s">
        <v>21</v>
      </c>
      <c r="B21" s="141">
        <v>0</v>
      </c>
      <c r="C21" s="135">
        <v>8170036</v>
      </c>
      <c r="D21" s="135">
        <v>719529</v>
      </c>
      <c r="E21" s="133">
        <v>0</v>
      </c>
      <c r="F21" s="133">
        <v>0</v>
      </c>
      <c r="G21" s="144">
        <f t="shared" si="4"/>
        <v>8889565</v>
      </c>
      <c r="H21" s="151">
        <v>413505</v>
      </c>
      <c r="I21" s="135">
        <v>3119180</v>
      </c>
      <c r="J21" s="148">
        <v>0</v>
      </c>
      <c r="K21" s="148">
        <v>0</v>
      </c>
      <c r="L21" s="148">
        <v>0</v>
      </c>
      <c r="M21" s="144">
        <f t="shared" si="0"/>
        <v>3532685</v>
      </c>
      <c r="N21" s="151">
        <v>167120</v>
      </c>
      <c r="O21" s="135">
        <v>189207</v>
      </c>
      <c r="P21" s="148">
        <v>0</v>
      </c>
      <c r="Q21" s="148">
        <v>0</v>
      </c>
      <c r="R21" s="148">
        <v>0</v>
      </c>
      <c r="S21" s="142">
        <f t="shared" si="1"/>
        <v>356327</v>
      </c>
      <c r="T21" s="154">
        <f t="shared" si="5"/>
        <v>580625</v>
      </c>
      <c r="U21" s="14">
        <f t="shared" si="6"/>
        <v>11478423</v>
      </c>
      <c r="V21" s="14">
        <f t="shared" si="7"/>
        <v>719529</v>
      </c>
      <c r="W21" s="19">
        <f t="shared" si="8"/>
        <v>0</v>
      </c>
      <c r="X21" s="19">
        <f t="shared" si="9"/>
        <v>0</v>
      </c>
      <c r="Y21" s="15">
        <f t="shared" si="3"/>
        <v>12778577</v>
      </c>
      <c r="Z21" s="2"/>
    </row>
    <row r="22" spans="1:26" s="4" customFormat="1" ht="12.75" x14ac:dyDescent="0.2">
      <c r="A22" s="11" t="s">
        <v>22</v>
      </c>
      <c r="B22" s="141">
        <v>0</v>
      </c>
      <c r="C22" s="134">
        <v>8320558</v>
      </c>
      <c r="D22" s="134">
        <v>659001</v>
      </c>
      <c r="E22" s="133">
        <v>0</v>
      </c>
      <c r="F22" s="133">
        <v>0</v>
      </c>
      <c r="G22" s="144">
        <f t="shared" si="4"/>
        <v>8979559</v>
      </c>
      <c r="H22" s="152">
        <v>397954</v>
      </c>
      <c r="I22" s="134">
        <v>3196942</v>
      </c>
      <c r="J22" s="148">
        <v>0</v>
      </c>
      <c r="K22" s="148">
        <v>0</v>
      </c>
      <c r="L22" s="148">
        <v>0</v>
      </c>
      <c r="M22" s="144">
        <f t="shared" si="0"/>
        <v>3594896</v>
      </c>
      <c r="N22" s="152">
        <v>170384</v>
      </c>
      <c r="O22" s="134">
        <v>186186</v>
      </c>
      <c r="P22" s="148">
        <v>0</v>
      </c>
      <c r="Q22" s="148">
        <v>0</v>
      </c>
      <c r="R22" s="148">
        <v>0</v>
      </c>
      <c r="S22" s="142">
        <f t="shared" si="1"/>
        <v>356570</v>
      </c>
      <c r="T22" s="154">
        <f t="shared" si="5"/>
        <v>568338</v>
      </c>
      <c r="U22" s="14">
        <f t="shared" si="6"/>
        <v>11703686</v>
      </c>
      <c r="V22" s="14">
        <f t="shared" si="7"/>
        <v>659001</v>
      </c>
      <c r="W22" s="19">
        <f t="shared" si="8"/>
        <v>0</v>
      </c>
      <c r="X22" s="19">
        <f t="shared" si="9"/>
        <v>0</v>
      </c>
      <c r="Y22" s="15">
        <f t="shared" si="3"/>
        <v>12931025</v>
      </c>
    </row>
    <row r="23" spans="1:26" s="2" customFormat="1" ht="12.75" x14ac:dyDescent="0.2">
      <c r="A23" s="11" t="s">
        <v>23</v>
      </c>
      <c r="B23" s="141">
        <v>0</v>
      </c>
      <c r="C23" s="134">
        <v>8402701</v>
      </c>
      <c r="D23" s="134">
        <v>682348</v>
      </c>
      <c r="E23" s="133">
        <v>0</v>
      </c>
      <c r="F23" s="133">
        <v>0</v>
      </c>
      <c r="G23" s="144">
        <f t="shared" si="4"/>
        <v>9085049</v>
      </c>
      <c r="H23" s="152">
        <v>385729</v>
      </c>
      <c r="I23" s="134">
        <v>3260265</v>
      </c>
      <c r="J23" s="148">
        <v>0</v>
      </c>
      <c r="K23" s="148">
        <v>0</v>
      </c>
      <c r="L23" s="148">
        <v>0</v>
      </c>
      <c r="M23" s="144">
        <f t="shared" si="0"/>
        <v>3645994</v>
      </c>
      <c r="N23" s="152">
        <v>173602</v>
      </c>
      <c r="O23" s="134">
        <v>183298</v>
      </c>
      <c r="P23" s="148">
        <v>0</v>
      </c>
      <c r="Q23" s="148">
        <v>0</v>
      </c>
      <c r="R23" s="148">
        <v>0</v>
      </c>
      <c r="S23" s="142">
        <f t="shared" si="1"/>
        <v>356900</v>
      </c>
      <c r="T23" s="154">
        <f t="shared" si="5"/>
        <v>559331</v>
      </c>
      <c r="U23" s="14">
        <f t="shared" si="6"/>
        <v>11846264</v>
      </c>
      <c r="V23" s="14">
        <f t="shared" si="7"/>
        <v>682348</v>
      </c>
      <c r="W23" s="19">
        <f t="shared" si="8"/>
        <v>0</v>
      </c>
      <c r="X23" s="19">
        <f t="shared" si="9"/>
        <v>0</v>
      </c>
      <c r="Y23" s="15">
        <f t="shared" si="3"/>
        <v>13087943</v>
      </c>
    </row>
    <row r="24" spans="1:26" s="2" customFormat="1" ht="12.75" x14ac:dyDescent="0.2">
      <c r="A24" s="11" t="s">
        <v>24</v>
      </c>
      <c r="B24" s="141">
        <v>0</v>
      </c>
      <c r="C24" s="134">
        <v>8532691</v>
      </c>
      <c r="D24" s="134">
        <v>758577</v>
      </c>
      <c r="E24" s="133">
        <v>0</v>
      </c>
      <c r="F24" s="133">
        <v>0</v>
      </c>
      <c r="G24" s="144">
        <f t="shared" si="4"/>
        <v>9291268</v>
      </c>
      <c r="H24" s="152">
        <v>370711</v>
      </c>
      <c r="I24" s="134">
        <v>3435721</v>
      </c>
      <c r="J24" s="148">
        <v>0</v>
      </c>
      <c r="K24" s="148">
        <v>0</v>
      </c>
      <c r="L24" s="148">
        <v>0</v>
      </c>
      <c r="M24" s="144">
        <f t="shared" si="0"/>
        <v>3806432</v>
      </c>
      <c r="N24" s="152">
        <v>173602</v>
      </c>
      <c r="O24" s="134">
        <v>183298</v>
      </c>
      <c r="P24" s="148">
        <v>0</v>
      </c>
      <c r="Q24" s="148">
        <v>0</v>
      </c>
      <c r="R24" s="148">
        <v>0</v>
      </c>
      <c r="S24" s="142">
        <f t="shared" si="1"/>
        <v>356900</v>
      </c>
      <c r="T24" s="154">
        <f t="shared" si="5"/>
        <v>544313</v>
      </c>
      <c r="U24" s="14">
        <f t="shared" si="6"/>
        <v>12151710</v>
      </c>
      <c r="V24" s="14">
        <f t="shared" si="7"/>
        <v>758577</v>
      </c>
      <c r="W24" s="19">
        <f t="shared" si="8"/>
        <v>0</v>
      </c>
      <c r="X24" s="19">
        <f t="shared" si="9"/>
        <v>0</v>
      </c>
      <c r="Y24" s="15">
        <f t="shared" si="3"/>
        <v>13454600</v>
      </c>
    </row>
    <row r="25" spans="1:26" s="4" customFormat="1" ht="12.75" x14ac:dyDescent="0.2">
      <c r="A25" s="11" t="s">
        <v>25</v>
      </c>
      <c r="B25" s="141">
        <v>0</v>
      </c>
      <c r="C25" s="134">
        <v>8653128</v>
      </c>
      <c r="D25" s="134">
        <v>759892</v>
      </c>
      <c r="E25" s="133">
        <v>0</v>
      </c>
      <c r="F25" s="133">
        <v>0</v>
      </c>
      <c r="G25" s="144">
        <f t="shared" si="4"/>
        <v>9413020</v>
      </c>
      <c r="H25" s="152">
        <v>366081</v>
      </c>
      <c r="I25" s="134">
        <v>3490808</v>
      </c>
      <c r="J25" s="134">
        <v>11678</v>
      </c>
      <c r="K25" s="148">
        <v>0</v>
      </c>
      <c r="L25" s="148">
        <v>0</v>
      </c>
      <c r="M25" s="144">
        <f t="shared" si="0"/>
        <v>3868567</v>
      </c>
      <c r="N25" s="152">
        <v>172131</v>
      </c>
      <c r="O25" s="134">
        <v>185213</v>
      </c>
      <c r="P25" s="148">
        <v>0</v>
      </c>
      <c r="Q25" s="148">
        <v>0</v>
      </c>
      <c r="R25" s="148">
        <v>0</v>
      </c>
      <c r="S25" s="142">
        <f t="shared" si="1"/>
        <v>357344</v>
      </c>
      <c r="T25" s="154">
        <f t="shared" si="5"/>
        <v>538212</v>
      </c>
      <c r="U25" s="14">
        <f t="shared" si="6"/>
        <v>12329149</v>
      </c>
      <c r="V25" s="14">
        <f t="shared" si="7"/>
        <v>771570</v>
      </c>
      <c r="W25" s="19">
        <f t="shared" si="8"/>
        <v>0</v>
      </c>
      <c r="X25" s="19">
        <f t="shared" si="9"/>
        <v>0</v>
      </c>
      <c r="Y25" s="15">
        <f t="shared" si="3"/>
        <v>13638931</v>
      </c>
    </row>
    <row r="26" spans="1:26" s="2" customFormat="1" ht="12.75" x14ac:dyDescent="0.2">
      <c r="A26" s="11" t="s">
        <v>26</v>
      </c>
      <c r="B26" s="141">
        <v>0</v>
      </c>
      <c r="C26" s="134">
        <v>8770619</v>
      </c>
      <c r="D26" s="134">
        <v>743980</v>
      </c>
      <c r="E26" s="133">
        <v>0</v>
      </c>
      <c r="F26" s="133">
        <v>0</v>
      </c>
      <c r="G26" s="144">
        <f t="shared" si="4"/>
        <v>9514599</v>
      </c>
      <c r="H26" s="152">
        <v>353858</v>
      </c>
      <c r="I26" s="134">
        <v>3537657</v>
      </c>
      <c r="J26" s="134">
        <v>12875</v>
      </c>
      <c r="K26" s="148">
        <v>0</v>
      </c>
      <c r="L26" s="148">
        <v>0</v>
      </c>
      <c r="M26" s="144">
        <f t="shared" si="0"/>
        <v>3904390</v>
      </c>
      <c r="N26" s="152">
        <v>173294</v>
      </c>
      <c r="O26" s="134">
        <v>179887</v>
      </c>
      <c r="P26" s="148">
        <v>0</v>
      </c>
      <c r="Q26" s="148">
        <v>0</v>
      </c>
      <c r="R26" s="148">
        <v>0</v>
      </c>
      <c r="S26" s="142">
        <f t="shared" si="1"/>
        <v>353181</v>
      </c>
      <c r="T26" s="154">
        <f t="shared" si="5"/>
        <v>527152</v>
      </c>
      <c r="U26" s="14">
        <f t="shared" si="6"/>
        <v>12488163</v>
      </c>
      <c r="V26" s="14">
        <f t="shared" si="7"/>
        <v>756855</v>
      </c>
      <c r="W26" s="19">
        <f t="shared" si="8"/>
        <v>0</v>
      </c>
      <c r="X26" s="19">
        <f t="shared" si="9"/>
        <v>0</v>
      </c>
      <c r="Y26" s="15">
        <f t="shared" si="3"/>
        <v>13772170</v>
      </c>
    </row>
    <row r="27" spans="1:26" s="2" customFormat="1" ht="12.75" x14ac:dyDescent="0.2">
      <c r="A27" s="11" t="s">
        <v>27</v>
      </c>
      <c r="B27" s="141">
        <v>0</v>
      </c>
      <c r="C27" s="134">
        <v>8796369</v>
      </c>
      <c r="D27" s="134">
        <v>832116</v>
      </c>
      <c r="E27" s="133">
        <v>0</v>
      </c>
      <c r="F27" s="133">
        <v>0</v>
      </c>
      <c r="G27" s="144">
        <f t="shared" si="4"/>
        <v>9628485</v>
      </c>
      <c r="H27" s="152">
        <v>338784</v>
      </c>
      <c r="I27" s="134">
        <v>3582186</v>
      </c>
      <c r="J27" s="134">
        <v>14637</v>
      </c>
      <c r="K27" s="148">
        <v>0</v>
      </c>
      <c r="L27" s="148">
        <v>0</v>
      </c>
      <c r="M27" s="144">
        <f t="shared" si="0"/>
        <v>3935607</v>
      </c>
      <c r="N27" s="152">
        <v>171645</v>
      </c>
      <c r="O27" s="134">
        <v>185699</v>
      </c>
      <c r="P27" s="148">
        <v>0</v>
      </c>
      <c r="Q27" s="148">
        <v>0</v>
      </c>
      <c r="R27" s="148">
        <v>0</v>
      </c>
      <c r="S27" s="142">
        <f t="shared" si="1"/>
        <v>357344</v>
      </c>
      <c r="T27" s="154">
        <f t="shared" si="5"/>
        <v>510429</v>
      </c>
      <c r="U27" s="14">
        <f t="shared" si="6"/>
        <v>12564254</v>
      </c>
      <c r="V27" s="14">
        <f t="shared" si="7"/>
        <v>846753</v>
      </c>
      <c r="W27" s="19">
        <f t="shared" si="8"/>
        <v>0</v>
      </c>
      <c r="X27" s="19">
        <f t="shared" si="9"/>
        <v>0</v>
      </c>
      <c r="Y27" s="15">
        <f t="shared" si="3"/>
        <v>13921436</v>
      </c>
    </row>
    <row r="28" spans="1:26" s="2" customFormat="1" ht="12.75" x14ac:dyDescent="0.2">
      <c r="A28" s="11" t="s">
        <v>28</v>
      </c>
      <c r="B28" s="141">
        <v>0</v>
      </c>
      <c r="C28" s="134">
        <v>8909214</v>
      </c>
      <c r="D28" s="134">
        <v>810429</v>
      </c>
      <c r="E28" s="133">
        <v>0</v>
      </c>
      <c r="F28" s="133">
        <v>0</v>
      </c>
      <c r="G28" s="144">
        <f t="shared" si="4"/>
        <v>9719643</v>
      </c>
      <c r="H28" s="152">
        <v>325985</v>
      </c>
      <c r="I28" s="134">
        <v>3643422</v>
      </c>
      <c r="J28" s="134">
        <v>14638</v>
      </c>
      <c r="K28" s="148">
        <v>0</v>
      </c>
      <c r="L28" s="148">
        <v>0</v>
      </c>
      <c r="M28" s="144">
        <f t="shared" si="0"/>
        <v>3984045</v>
      </c>
      <c r="N28" s="152">
        <v>167328</v>
      </c>
      <c r="O28" s="134">
        <v>188347</v>
      </c>
      <c r="P28" s="148">
        <v>0</v>
      </c>
      <c r="Q28" s="148">
        <v>0</v>
      </c>
      <c r="R28" s="148">
        <v>0</v>
      </c>
      <c r="S28" s="142">
        <f t="shared" si="1"/>
        <v>355675</v>
      </c>
      <c r="T28" s="154">
        <f t="shared" si="5"/>
        <v>493313</v>
      </c>
      <c r="U28" s="14">
        <f t="shared" si="6"/>
        <v>12740983</v>
      </c>
      <c r="V28" s="14">
        <f t="shared" si="7"/>
        <v>825067</v>
      </c>
      <c r="W28" s="19">
        <f t="shared" si="8"/>
        <v>0</v>
      </c>
      <c r="X28" s="19">
        <f t="shared" si="9"/>
        <v>0</v>
      </c>
      <c r="Y28" s="15">
        <f t="shared" si="3"/>
        <v>14059363</v>
      </c>
    </row>
    <row r="29" spans="1:26" s="2" customFormat="1" ht="12.75" x14ac:dyDescent="0.2">
      <c r="A29" s="11" t="s">
        <v>29</v>
      </c>
      <c r="B29" s="141">
        <v>0</v>
      </c>
      <c r="C29" s="134">
        <v>8986610</v>
      </c>
      <c r="D29" s="134">
        <v>827865</v>
      </c>
      <c r="E29" s="133">
        <v>0</v>
      </c>
      <c r="F29" s="133">
        <v>0</v>
      </c>
      <c r="G29" s="144">
        <f t="shared" si="4"/>
        <v>9814475</v>
      </c>
      <c r="H29" s="152">
        <v>314164</v>
      </c>
      <c r="I29" s="134">
        <v>3710073</v>
      </c>
      <c r="J29" s="134">
        <v>14925</v>
      </c>
      <c r="K29" s="148">
        <v>0</v>
      </c>
      <c r="L29" s="148">
        <v>0</v>
      </c>
      <c r="M29" s="144">
        <f t="shared" si="0"/>
        <v>4039162</v>
      </c>
      <c r="N29" s="152">
        <v>167828</v>
      </c>
      <c r="O29" s="134">
        <v>159491</v>
      </c>
      <c r="P29" s="148">
        <v>0</v>
      </c>
      <c r="Q29" s="148">
        <v>0</v>
      </c>
      <c r="R29" s="148">
        <v>0</v>
      </c>
      <c r="S29" s="142">
        <f t="shared" si="1"/>
        <v>327319</v>
      </c>
      <c r="T29" s="154">
        <f t="shared" si="5"/>
        <v>481992</v>
      </c>
      <c r="U29" s="14">
        <f t="shared" si="6"/>
        <v>12856174</v>
      </c>
      <c r="V29" s="14">
        <f t="shared" si="7"/>
        <v>842790</v>
      </c>
      <c r="W29" s="19">
        <f t="shared" si="8"/>
        <v>0</v>
      </c>
      <c r="X29" s="19">
        <f t="shared" si="9"/>
        <v>0</v>
      </c>
      <c r="Y29" s="15">
        <f t="shared" si="3"/>
        <v>14180956</v>
      </c>
    </row>
    <row r="30" spans="1:26" s="2" customFormat="1" ht="12.75" x14ac:dyDescent="0.2">
      <c r="A30" s="11" t="s">
        <v>30</v>
      </c>
      <c r="B30" s="141">
        <v>0</v>
      </c>
      <c r="C30" s="134">
        <v>9075650</v>
      </c>
      <c r="D30" s="134">
        <v>829949</v>
      </c>
      <c r="E30" s="133">
        <v>0</v>
      </c>
      <c r="F30" s="133">
        <v>0</v>
      </c>
      <c r="G30" s="144">
        <f t="shared" si="4"/>
        <v>9905599</v>
      </c>
      <c r="H30" s="152">
        <v>303058</v>
      </c>
      <c r="I30" s="134">
        <v>3748376</v>
      </c>
      <c r="J30" s="134">
        <v>18541</v>
      </c>
      <c r="K30" s="148">
        <v>0</v>
      </c>
      <c r="L30" s="148">
        <v>0</v>
      </c>
      <c r="M30" s="144">
        <f t="shared" si="0"/>
        <v>4069975</v>
      </c>
      <c r="N30" s="152">
        <v>163982</v>
      </c>
      <c r="O30" s="134">
        <v>175736</v>
      </c>
      <c r="P30" s="148">
        <v>0</v>
      </c>
      <c r="Q30" s="148">
        <v>0</v>
      </c>
      <c r="R30" s="148">
        <v>0</v>
      </c>
      <c r="S30" s="142">
        <f t="shared" si="1"/>
        <v>339718</v>
      </c>
      <c r="T30" s="154">
        <f t="shared" si="5"/>
        <v>467040</v>
      </c>
      <c r="U30" s="14">
        <f t="shared" si="6"/>
        <v>12999762</v>
      </c>
      <c r="V30" s="14">
        <f t="shared" si="7"/>
        <v>848490</v>
      </c>
      <c r="W30" s="19">
        <f t="shared" si="8"/>
        <v>0</v>
      </c>
      <c r="X30" s="19">
        <f t="shared" si="9"/>
        <v>0</v>
      </c>
      <c r="Y30" s="15">
        <f t="shared" si="3"/>
        <v>14315292</v>
      </c>
    </row>
    <row r="31" spans="1:26" s="2" customFormat="1" ht="12.75" x14ac:dyDescent="0.2">
      <c r="A31" s="11" t="s">
        <v>31</v>
      </c>
      <c r="B31" s="141">
        <v>0</v>
      </c>
      <c r="C31" s="134">
        <v>9132968</v>
      </c>
      <c r="D31" s="134">
        <v>873677</v>
      </c>
      <c r="E31" s="133">
        <v>0</v>
      </c>
      <c r="F31" s="133">
        <v>0</v>
      </c>
      <c r="G31" s="144">
        <f t="shared" si="4"/>
        <v>10006645</v>
      </c>
      <c r="H31" s="152">
        <v>293734</v>
      </c>
      <c r="I31" s="134">
        <v>3772471</v>
      </c>
      <c r="J31" s="134">
        <v>17326</v>
      </c>
      <c r="K31" s="148">
        <v>0</v>
      </c>
      <c r="L31" s="148">
        <v>0</v>
      </c>
      <c r="M31" s="144">
        <f t="shared" si="0"/>
        <v>4083531</v>
      </c>
      <c r="N31" s="152">
        <v>155525</v>
      </c>
      <c r="O31" s="134">
        <v>162359</v>
      </c>
      <c r="P31" s="148">
        <v>0</v>
      </c>
      <c r="Q31" s="148">
        <v>0</v>
      </c>
      <c r="R31" s="148">
        <v>0</v>
      </c>
      <c r="S31" s="142">
        <f t="shared" si="1"/>
        <v>317884</v>
      </c>
      <c r="T31" s="154">
        <f t="shared" si="5"/>
        <v>449259</v>
      </c>
      <c r="U31" s="14">
        <f t="shared" si="6"/>
        <v>13067798</v>
      </c>
      <c r="V31" s="14">
        <f t="shared" si="7"/>
        <v>891003</v>
      </c>
      <c r="W31" s="19">
        <f t="shared" si="8"/>
        <v>0</v>
      </c>
      <c r="X31" s="19">
        <f t="shared" si="9"/>
        <v>0</v>
      </c>
      <c r="Y31" s="15">
        <f t="shared" si="3"/>
        <v>14408060</v>
      </c>
    </row>
    <row r="32" spans="1:26" s="2" customFormat="1" ht="12.75" x14ac:dyDescent="0.2">
      <c r="A32" s="11" t="s">
        <v>32</v>
      </c>
      <c r="B32" s="141">
        <v>0</v>
      </c>
      <c r="C32" s="134">
        <v>9219596</v>
      </c>
      <c r="D32" s="134">
        <v>881174</v>
      </c>
      <c r="E32" s="133">
        <v>0</v>
      </c>
      <c r="F32" s="133">
        <v>0</v>
      </c>
      <c r="G32" s="144">
        <f t="shared" si="4"/>
        <v>10100770</v>
      </c>
      <c r="H32" s="152">
        <v>283611</v>
      </c>
      <c r="I32" s="134">
        <v>3807181</v>
      </c>
      <c r="J32" s="134">
        <v>17859</v>
      </c>
      <c r="K32" s="148">
        <v>0</v>
      </c>
      <c r="L32" s="148">
        <v>0</v>
      </c>
      <c r="M32" s="144">
        <f t="shared" si="0"/>
        <v>4108651</v>
      </c>
      <c r="N32" s="152">
        <v>158180</v>
      </c>
      <c r="O32" s="134">
        <v>162235</v>
      </c>
      <c r="P32" s="148">
        <v>0</v>
      </c>
      <c r="Q32" s="148">
        <v>0</v>
      </c>
      <c r="R32" s="148">
        <v>0</v>
      </c>
      <c r="S32" s="142">
        <f t="shared" si="1"/>
        <v>320415</v>
      </c>
      <c r="T32" s="154">
        <f t="shared" si="5"/>
        <v>441791</v>
      </c>
      <c r="U32" s="14">
        <f t="shared" si="6"/>
        <v>13189012</v>
      </c>
      <c r="V32" s="14">
        <f t="shared" si="7"/>
        <v>899033</v>
      </c>
      <c r="W32" s="19">
        <f t="shared" si="8"/>
        <v>0</v>
      </c>
      <c r="X32" s="19">
        <f t="shared" si="9"/>
        <v>0</v>
      </c>
      <c r="Y32" s="15">
        <f t="shared" si="3"/>
        <v>14529836</v>
      </c>
    </row>
    <row r="33" spans="1:25" s="2" customFormat="1" ht="12.75" x14ac:dyDescent="0.2">
      <c r="A33" s="11" t="s">
        <v>33</v>
      </c>
      <c r="B33" s="141">
        <v>0</v>
      </c>
      <c r="C33" s="134">
        <v>9299957</v>
      </c>
      <c r="D33" s="134">
        <v>872114</v>
      </c>
      <c r="E33" s="133">
        <v>0</v>
      </c>
      <c r="F33" s="133">
        <v>0</v>
      </c>
      <c r="G33" s="144">
        <f t="shared" si="4"/>
        <v>10172071</v>
      </c>
      <c r="H33" s="152">
        <v>274313</v>
      </c>
      <c r="I33" s="134">
        <v>3862072</v>
      </c>
      <c r="J33" s="134">
        <v>18388</v>
      </c>
      <c r="K33" s="148">
        <v>0</v>
      </c>
      <c r="L33" s="148">
        <v>0</v>
      </c>
      <c r="M33" s="144">
        <f t="shared" si="0"/>
        <v>4154773</v>
      </c>
      <c r="N33" s="152">
        <v>160898</v>
      </c>
      <c r="O33" s="134">
        <v>158054</v>
      </c>
      <c r="P33" s="148">
        <v>0</v>
      </c>
      <c r="Q33" s="148">
        <v>0</v>
      </c>
      <c r="R33" s="148">
        <v>0</v>
      </c>
      <c r="S33" s="142">
        <f t="shared" si="1"/>
        <v>318952</v>
      </c>
      <c r="T33" s="154">
        <f t="shared" si="5"/>
        <v>435211</v>
      </c>
      <c r="U33" s="14">
        <f t="shared" si="6"/>
        <v>13320083</v>
      </c>
      <c r="V33" s="14">
        <f t="shared" si="7"/>
        <v>890502</v>
      </c>
      <c r="W33" s="19">
        <f t="shared" si="8"/>
        <v>0</v>
      </c>
      <c r="X33" s="19">
        <f t="shared" si="9"/>
        <v>0</v>
      </c>
      <c r="Y33" s="15">
        <f t="shared" si="3"/>
        <v>14645796</v>
      </c>
    </row>
    <row r="34" spans="1:25" s="5" customFormat="1" ht="12.75" x14ac:dyDescent="0.25">
      <c r="A34" s="12" t="s">
        <v>34</v>
      </c>
      <c r="B34" s="141">
        <v>0</v>
      </c>
      <c r="C34" s="134">
        <v>9238584</v>
      </c>
      <c r="D34" s="134">
        <v>1020104</v>
      </c>
      <c r="E34" s="133">
        <v>0</v>
      </c>
      <c r="F34" s="133">
        <v>0</v>
      </c>
      <c r="G34" s="144">
        <f t="shared" si="4"/>
        <v>10258688</v>
      </c>
      <c r="H34" s="152">
        <v>264185</v>
      </c>
      <c r="I34" s="134">
        <v>3911189</v>
      </c>
      <c r="J34" s="134">
        <v>19206</v>
      </c>
      <c r="K34" s="148">
        <v>0</v>
      </c>
      <c r="L34" s="148">
        <v>0</v>
      </c>
      <c r="M34" s="144">
        <f t="shared" si="0"/>
        <v>4194580</v>
      </c>
      <c r="N34" s="152">
        <v>163016</v>
      </c>
      <c r="O34" s="134">
        <v>153172</v>
      </c>
      <c r="P34" s="148">
        <v>0</v>
      </c>
      <c r="Q34" s="148">
        <v>0</v>
      </c>
      <c r="R34" s="148">
        <v>0</v>
      </c>
      <c r="S34" s="142">
        <f t="shared" si="1"/>
        <v>316188</v>
      </c>
      <c r="T34" s="154">
        <f t="shared" si="5"/>
        <v>427201</v>
      </c>
      <c r="U34" s="14">
        <f t="shared" si="6"/>
        <v>13302945</v>
      </c>
      <c r="V34" s="14">
        <f t="shared" si="7"/>
        <v>1039310</v>
      </c>
      <c r="W34" s="19">
        <f t="shared" si="8"/>
        <v>0</v>
      </c>
      <c r="X34" s="19">
        <f t="shared" si="9"/>
        <v>0</v>
      </c>
      <c r="Y34" s="15">
        <f t="shared" si="3"/>
        <v>14769456</v>
      </c>
    </row>
    <row r="35" spans="1:25" s="2" customFormat="1" ht="12.75" customHeight="1" x14ac:dyDescent="0.2">
      <c r="A35" s="11" t="s">
        <v>35</v>
      </c>
      <c r="B35" s="141">
        <v>0</v>
      </c>
      <c r="C35" s="134">
        <v>9411356</v>
      </c>
      <c r="D35" s="134">
        <v>937913</v>
      </c>
      <c r="E35" s="133">
        <v>0</v>
      </c>
      <c r="F35" s="133">
        <v>0</v>
      </c>
      <c r="G35" s="144">
        <f t="shared" si="4"/>
        <v>10349269</v>
      </c>
      <c r="H35" s="152">
        <v>253753</v>
      </c>
      <c r="I35" s="134">
        <v>3948242</v>
      </c>
      <c r="J35" s="134">
        <v>19598</v>
      </c>
      <c r="K35" s="148">
        <v>0</v>
      </c>
      <c r="L35" s="148">
        <v>0</v>
      </c>
      <c r="M35" s="144">
        <f t="shared" si="0"/>
        <v>4221593</v>
      </c>
      <c r="N35" s="152">
        <v>156845</v>
      </c>
      <c r="O35" s="134">
        <v>163474</v>
      </c>
      <c r="P35" s="148">
        <v>0</v>
      </c>
      <c r="Q35" s="148">
        <v>0</v>
      </c>
      <c r="R35" s="148">
        <v>0</v>
      </c>
      <c r="S35" s="142">
        <f t="shared" si="1"/>
        <v>320319</v>
      </c>
      <c r="T35" s="154">
        <f t="shared" si="5"/>
        <v>410598</v>
      </c>
      <c r="U35" s="14">
        <f t="shared" si="6"/>
        <v>13523072</v>
      </c>
      <c r="V35" s="14">
        <f t="shared" si="7"/>
        <v>957511</v>
      </c>
      <c r="W35" s="19">
        <f t="shared" si="8"/>
        <v>0</v>
      </c>
      <c r="X35" s="19">
        <f t="shared" si="9"/>
        <v>0</v>
      </c>
      <c r="Y35" s="15">
        <f t="shared" si="3"/>
        <v>14891181</v>
      </c>
    </row>
    <row r="36" spans="1:25" s="2" customFormat="1" ht="12.75" x14ac:dyDescent="0.2">
      <c r="A36" s="11" t="s">
        <v>36</v>
      </c>
      <c r="B36" s="141">
        <v>0</v>
      </c>
      <c r="C36" s="134">
        <v>9419193</v>
      </c>
      <c r="D36" s="134">
        <v>1051309</v>
      </c>
      <c r="E36" s="133">
        <v>0</v>
      </c>
      <c r="F36" s="133">
        <v>0</v>
      </c>
      <c r="G36" s="144">
        <f t="shared" si="4"/>
        <v>10470502</v>
      </c>
      <c r="H36" s="152">
        <v>232396</v>
      </c>
      <c r="I36" s="134">
        <v>4061909</v>
      </c>
      <c r="J36" s="134">
        <v>20294</v>
      </c>
      <c r="K36" s="148">
        <v>0</v>
      </c>
      <c r="L36" s="148">
        <v>0</v>
      </c>
      <c r="M36" s="144">
        <f t="shared" si="0"/>
        <v>4314599</v>
      </c>
      <c r="N36" s="152">
        <v>157438</v>
      </c>
      <c r="O36" s="134">
        <v>176292</v>
      </c>
      <c r="P36" s="148">
        <v>0</v>
      </c>
      <c r="Q36" s="148">
        <v>0</v>
      </c>
      <c r="R36" s="148">
        <v>0</v>
      </c>
      <c r="S36" s="142">
        <f t="shared" si="1"/>
        <v>333730</v>
      </c>
      <c r="T36" s="154">
        <f t="shared" si="5"/>
        <v>389834</v>
      </c>
      <c r="U36" s="14">
        <f t="shared" si="6"/>
        <v>13657394</v>
      </c>
      <c r="V36" s="14">
        <f t="shared" si="7"/>
        <v>1071603</v>
      </c>
      <c r="W36" s="19">
        <f t="shared" si="8"/>
        <v>0</v>
      </c>
      <c r="X36" s="19">
        <f t="shared" si="9"/>
        <v>0</v>
      </c>
      <c r="Y36" s="15">
        <f t="shared" si="3"/>
        <v>15118831</v>
      </c>
    </row>
    <row r="37" spans="1:25" s="2" customFormat="1" ht="13.5" customHeight="1" x14ac:dyDescent="0.2">
      <c r="A37" s="11" t="s">
        <v>37</v>
      </c>
      <c r="B37" s="141">
        <v>0</v>
      </c>
      <c r="C37" s="134">
        <v>9450397</v>
      </c>
      <c r="D37" s="134">
        <v>1092439</v>
      </c>
      <c r="E37" s="133">
        <v>0</v>
      </c>
      <c r="F37" s="133">
        <v>0</v>
      </c>
      <c r="G37" s="144">
        <f t="shared" si="4"/>
        <v>10542836</v>
      </c>
      <c r="H37" s="152">
        <v>211616</v>
      </c>
      <c r="I37" s="134">
        <v>4128875</v>
      </c>
      <c r="J37" s="134">
        <v>55507</v>
      </c>
      <c r="K37" s="148">
        <v>0</v>
      </c>
      <c r="L37" s="148">
        <v>0</v>
      </c>
      <c r="M37" s="144">
        <f t="shared" si="0"/>
        <v>4395998</v>
      </c>
      <c r="N37" s="152">
        <v>160043</v>
      </c>
      <c r="O37" s="134">
        <v>180160</v>
      </c>
      <c r="P37" s="148">
        <v>0</v>
      </c>
      <c r="Q37" s="148">
        <v>0</v>
      </c>
      <c r="R37" s="148">
        <v>0</v>
      </c>
      <c r="S37" s="142">
        <f t="shared" si="1"/>
        <v>340203</v>
      </c>
      <c r="T37" s="154">
        <f t="shared" si="5"/>
        <v>371659</v>
      </c>
      <c r="U37" s="14">
        <f t="shared" si="6"/>
        <v>13759432</v>
      </c>
      <c r="V37" s="14">
        <f t="shared" si="7"/>
        <v>1147946</v>
      </c>
      <c r="W37" s="19">
        <f t="shared" si="8"/>
        <v>0</v>
      </c>
      <c r="X37" s="19">
        <f t="shared" si="9"/>
        <v>0</v>
      </c>
      <c r="Y37" s="15">
        <f t="shared" si="3"/>
        <v>15279037</v>
      </c>
    </row>
    <row r="38" spans="1:25" s="2" customFormat="1" ht="12.75" x14ac:dyDescent="0.2">
      <c r="A38" s="11" t="s">
        <v>38</v>
      </c>
      <c r="B38" s="141">
        <v>0</v>
      </c>
      <c r="C38" s="134">
        <v>9535293</v>
      </c>
      <c r="D38" s="134">
        <v>1080253</v>
      </c>
      <c r="E38" s="133">
        <v>0</v>
      </c>
      <c r="F38" s="133">
        <v>0</v>
      </c>
      <c r="G38" s="144">
        <f t="shared" si="4"/>
        <v>10615546</v>
      </c>
      <c r="H38" s="152">
        <v>191478</v>
      </c>
      <c r="I38" s="134">
        <v>4200921</v>
      </c>
      <c r="J38" s="134">
        <v>65557</v>
      </c>
      <c r="K38" s="148">
        <v>0</v>
      </c>
      <c r="L38" s="148">
        <v>0</v>
      </c>
      <c r="M38" s="144">
        <f t="shared" si="0"/>
        <v>4457956</v>
      </c>
      <c r="N38" s="152">
        <v>154720</v>
      </c>
      <c r="O38" s="134">
        <v>186457</v>
      </c>
      <c r="P38" s="148">
        <v>0</v>
      </c>
      <c r="Q38" s="148">
        <v>0</v>
      </c>
      <c r="R38" s="148">
        <v>0</v>
      </c>
      <c r="S38" s="142">
        <f t="shared" si="1"/>
        <v>341177</v>
      </c>
      <c r="T38" s="154">
        <f t="shared" si="5"/>
        <v>346198</v>
      </c>
      <c r="U38" s="14">
        <f t="shared" si="6"/>
        <v>13922671</v>
      </c>
      <c r="V38" s="14">
        <f t="shared" si="7"/>
        <v>1145810</v>
      </c>
      <c r="W38" s="19">
        <f t="shared" si="8"/>
        <v>0</v>
      </c>
      <c r="X38" s="19">
        <f t="shared" si="9"/>
        <v>0</v>
      </c>
      <c r="Y38" s="15">
        <f t="shared" si="3"/>
        <v>15414679</v>
      </c>
    </row>
    <row r="39" spans="1:25" s="2" customFormat="1" ht="12.75" x14ac:dyDescent="0.2">
      <c r="A39" s="11" t="s">
        <v>39</v>
      </c>
      <c r="B39" s="141">
        <v>0</v>
      </c>
      <c r="C39" s="134">
        <v>9711813</v>
      </c>
      <c r="D39" s="134">
        <v>994798</v>
      </c>
      <c r="E39" s="133">
        <v>0</v>
      </c>
      <c r="F39" s="133">
        <v>0</v>
      </c>
      <c r="G39" s="144">
        <f t="shared" si="4"/>
        <v>10706611</v>
      </c>
      <c r="H39" s="152">
        <v>161851</v>
      </c>
      <c r="I39" s="134">
        <v>4225950</v>
      </c>
      <c r="J39" s="134">
        <v>81130</v>
      </c>
      <c r="K39" s="148">
        <v>0</v>
      </c>
      <c r="L39" s="148">
        <v>0</v>
      </c>
      <c r="M39" s="144">
        <f t="shared" si="0"/>
        <v>4468931</v>
      </c>
      <c r="N39" s="152">
        <v>147629</v>
      </c>
      <c r="O39" s="134">
        <v>184169</v>
      </c>
      <c r="P39" s="148">
        <v>0</v>
      </c>
      <c r="Q39" s="148">
        <v>0</v>
      </c>
      <c r="R39" s="148">
        <v>0</v>
      </c>
      <c r="S39" s="142">
        <f t="shared" si="1"/>
        <v>331798</v>
      </c>
      <c r="T39" s="154">
        <f t="shared" si="5"/>
        <v>309480</v>
      </c>
      <c r="U39" s="14">
        <f t="shared" si="6"/>
        <v>14121932</v>
      </c>
      <c r="V39" s="14">
        <f t="shared" si="7"/>
        <v>1075928</v>
      </c>
      <c r="W39" s="19">
        <f t="shared" si="8"/>
        <v>0</v>
      </c>
      <c r="X39" s="19">
        <f t="shared" si="9"/>
        <v>0</v>
      </c>
      <c r="Y39" s="15">
        <f t="shared" si="3"/>
        <v>15507340</v>
      </c>
    </row>
    <row r="40" spans="1:25" s="2" customFormat="1" ht="12.75" x14ac:dyDescent="0.2">
      <c r="A40" s="11" t="s">
        <v>40</v>
      </c>
      <c r="B40" s="141">
        <v>0</v>
      </c>
      <c r="C40" s="134">
        <v>9776606</v>
      </c>
      <c r="D40" s="134">
        <v>1011119</v>
      </c>
      <c r="E40" s="133">
        <v>0</v>
      </c>
      <c r="F40" s="133">
        <v>0</v>
      </c>
      <c r="G40" s="144">
        <f t="shared" si="4"/>
        <v>10787725</v>
      </c>
      <c r="H40" s="152">
        <v>146962</v>
      </c>
      <c r="I40" s="134">
        <v>4206992</v>
      </c>
      <c r="J40" s="134">
        <v>83000</v>
      </c>
      <c r="K40" s="148">
        <v>0</v>
      </c>
      <c r="L40" s="148">
        <v>0</v>
      </c>
      <c r="M40" s="144">
        <f t="shared" si="0"/>
        <v>4436954</v>
      </c>
      <c r="N40" s="152">
        <v>143947</v>
      </c>
      <c r="O40" s="134">
        <v>184694</v>
      </c>
      <c r="P40" s="148">
        <v>0</v>
      </c>
      <c r="Q40" s="148">
        <v>0</v>
      </c>
      <c r="R40" s="148">
        <v>0</v>
      </c>
      <c r="S40" s="142">
        <f t="shared" si="1"/>
        <v>328641</v>
      </c>
      <c r="T40" s="154">
        <f t="shared" si="5"/>
        <v>290909</v>
      </c>
      <c r="U40" s="14">
        <f t="shared" si="6"/>
        <v>14168292</v>
      </c>
      <c r="V40" s="14">
        <f t="shared" si="7"/>
        <v>1094119</v>
      </c>
      <c r="W40" s="19">
        <f t="shared" si="8"/>
        <v>0</v>
      </c>
      <c r="X40" s="19">
        <f t="shared" si="9"/>
        <v>0</v>
      </c>
      <c r="Y40" s="15">
        <f t="shared" si="3"/>
        <v>15553320</v>
      </c>
    </row>
    <row r="41" spans="1:25" s="2" customFormat="1" ht="12.75" x14ac:dyDescent="0.2">
      <c r="A41" s="11" t="s">
        <v>41</v>
      </c>
      <c r="B41" s="141">
        <v>0</v>
      </c>
      <c r="C41" s="134">
        <v>9735671</v>
      </c>
      <c r="D41" s="134">
        <v>1123607</v>
      </c>
      <c r="E41" s="133">
        <v>0</v>
      </c>
      <c r="F41" s="133">
        <v>0</v>
      </c>
      <c r="G41" s="144">
        <f t="shared" si="4"/>
        <v>10859278</v>
      </c>
      <c r="H41" s="152">
        <v>131742</v>
      </c>
      <c r="I41" s="134">
        <v>4267217</v>
      </c>
      <c r="J41" s="134">
        <v>77125</v>
      </c>
      <c r="K41" s="148">
        <v>0</v>
      </c>
      <c r="L41" s="148">
        <v>0</v>
      </c>
      <c r="M41" s="144">
        <f t="shared" si="0"/>
        <v>4476084</v>
      </c>
      <c r="N41" s="152">
        <v>136521</v>
      </c>
      <c r="O41" s="134">
        <v>198808</v>
      </c>
      <c r="P41" s="148">
        <v>0</v>
      </c>
      <c r="Q41" s="148">
        <v>0</v>
      </c>
      <c r="R41" s="148">
        <v>0</v>
      </c>
      <c r="S41" s="142">
        <f t="shared" si="1"/>
        <v>335329</v>
      </c>
      <c r="T41" s="154">
        <f t="shared" si="5"/>
        <v>268263</v>
      </c>
      <c r="U41" s="14">
        <f t="shared" si="6"/>
        <v>14201696</v>
      </c>
      <c r="V41" s="14">
        <f t="shared" si="7"/>
        <v>1200732</v>
      </c>
      <c r="W41" s="19">
        <f t="shared" si="8"/>
        <v>0</v>
      </c>
      <c r="X41" s="19">
        <f t="shared" si="9"/>
        <v>0</v>
      </c>
      <c r="Y41" s="15">
        <f t="shared" si="3"/>
        <v>15670691</v>
      </c>
    </row>
    <row r="42" spans="1:25" s="2" customFormat="1" ht="12.75" x14ac:dyDescent="0.2">
      <c r="A42" s="11" t="s">
        <v>42</v>
      </c>
      <c r="B42" s="141">
        <v>0</v>
      </c>
      <c r="C42" s="134">
        <v>9725717</v>
      </c>
      <c r="D42" s="134">
        <v>1179321</v>
      </c>
      <c r="E42" s="133">
        <v>0</v>
      </c>
      <c r="F42" s="133">
        <v>0</v>
      </c>
      <c r="G42" s="144">
        <f t="shared" si="4"/>
        <v>10905038</v>
      </c>
      <c r="H42" s="152">
        <v>114020</v>
      </c>
      <c r="I42" s="134">
        <v>4325717</v>
      </c>
      <c r="J42" s="134">
        <v>74229</v>
      </c>
      <c r="K42" s="148">
        <v>0</v>
      </c>
      <c r="L42" s="148">
        <v>0</v>
      </c>
      <c r="M42" s="144">
        <f t="shared" si="0"/>
        <v>4513966</v>
      </c>
      <c r="N42" s="152">
        <v>129998</v>
      </c>
      <c r="O42" s="134">
        <v>199726</v>
      </c>
      <c r="P42" s="148">
        <v>0</v>
      </c>
      <c r="Q42" s="148">
        <v>0</v>
      </c>
      <c r="R42" s="148">
        <v>0</v>
      </c>
      <c r="S42" s="142">
        <f t="shared" si="1"/>
        <v>329724</v>
      </c>
      <c r="T42" s="154">
        <f t="shared" si="5"/>
        <v>244018</v>
      </c>
      <c r="U42" s="14">
        <f t="shared" si="6"/>
        <v>14251160</v>
      </c>
      <c r="V42" s="14">
        <f t="shared" si="7"/>
        <v>1253550</v>
      </c>
      <c r="W42" s="19">
        <f t="shared" si="8"/>
        <v>0</v>
      </c>
      <c r="X42" s="19">
        <f t="shared" si="9"/>
        <v>0</v>
      </c>
      <c r="Y42" s="15">
        <f t="shared" si="3"/>
        <v>15748728</v>
      </c>
    </row>
    <row r="43" spans="1:25" s="2" customFormat="1" ht="12.75" x14ac:dyDescent="0.2">
      <c r="A43" s="11" t="s">
        <v>43</v>
      </c>
      <c r="B43" s="141">
        <v>0</v>
      </c>
      <c r="C43" s="134">
        <v>9737593</v>
      </c>
      <c r="D43" s="134">
        <v>1219338</v>
      </c>
      <c r="E43" s="133">
        <v>0</v>
      </c>
      <c r="F43" s="133">
        <v>0</v>
      </c>
      <c r="G43" s="144">
        <f t="shared" si="4"/>
        <v>10956931</v>
      </c>
      <c r="H43" s="152">
        <v>106632</v>
      </c>
      <c r="I43" s="134">
        <v>4301273</v>
      </c>
      <c r="J43" s="134">
        <v>89044</v>
      </c>
      <c r="K43" s="148">
        <v>0</v>
      </c>
      <c r="L43" s="148">
        <v>0</v>
      </c>
      <c r="M43" s="144">
        <f t="shared" si="0"/>
        <v>4496949</v>
      </c>
      <c r="N43" s="152">
        <v>128073</v>
      </c>
      <c r="O43" s="134">
        <v>204431</v>
      </c>
      <c r="P43" s="148">
        <v>0</v>
      </c>
      <c r="Q43" s="148">
        <v>0</v>
      </c>
      <c r="R43" s="148">
        <v>0</v>
      </c>
      <c r="S43" s="142">
        <f t="shared" si="1"/>
        <v>332504</v>
      </c>
      <c r="T43" s="154">
        <f t="shared" si="5"/>
        <v>234705</v>
      </c>
      <c r="U43" s="14">
        <f t="shared" si="6"/>
        <v>14243297</v>
      </c>
      <c r="V43" s="14">
        <f t="shared" si="7"/>
        <v>1308382</v>
      </c>
      <c r="W43" s="19">
        <f t="shared" si="8"/>
        <v>0</v>
      </c>
      <c r="X43" s="19">
        <f t="shared" si="9"/>
        <v>0</v>
      </c>
      <c r="Y43" s="15">
        <f t="shared" si="3"/>
        <v>15786384</v>
      </c>
    </row>
    <row r="44" spans="1:25" s="2" customFormat="1" ht="12.75" x14ac:dyDescent="0.2">
      <c r="A44" s="11" t="s">
        <v>44</v>
      </c>
      <c r="B44" s="141">
        <v>0</v>
      </c>
      <c r="C44" s="134">
        <v>9770734</v>
      </c>
      <c r="D44" s="134">
        <v>1235917</v>
      </c>
      <c r="E44" s="133">
        <v>0</v>
      </c>
      <c r="F44" s="133">
        <v>0</v>
      </c>
      <c r="G44" s="144">
        <f t="shared" si="4"/>
        <v>11006651</v>
      </c>
      <c r="H44" s="152">
        <v>92587</v>
      </c>
      <c r="I44" s="134">
        <v>4345598</v>
      </c>
      <c r="J44" s="134">
        <v>83573</v>
      </c>
      <c r="K44" s="148">
        <v>0</v>
      </c>
      <c r="L44" s="148">
        <v>0</v>
      </c>
      <c r="M44" s="144">
        <f t="shared" ref="M44:M75" si="10">+SUM(H44:L44)</f>
        <v>4521758</v>
      </c>
      <c r="N44" s="152">
        <v>117113</v>
      </c>
      <c r="O44" s="134">
        <v>201361</v>
      </c>
      <c r="P44" s="148">
        <v>0</v>
      </c>
      <c r="Q44" s="148">
        <v>0</v>
      </c>
      <c r="R44" s="148">
        <v>0</v>
      </c>
      <c r="S44" s="142">
        <f t="shared" si="1"/>
        <v>318474</v>
      </c>
      <c r="T44" s="154">
        <f t="shared" si="5"/>
        <v>209700</v>
      </c>
      <c r="U44" s="14">
        <f t="shared" si="6"/>
        <v>14317693</v>
      </c>
      <c r="V44" s="14">
        <f t="shared" si="7"/>
        <v>1319490</v>
      </c>
      <c r="W44" s="19">
        <f t="shared" si="8"/>
        <v>0</v>
      </c>
      <c r="X44" s="19">
        <f t="shared" si="9"/>
        <v>0</v>
      </c>
      <c r="Y44" s="15">
        <f t="shared" ref="Y44:Y75" si="11">+G44+M44+S44</f>
        <v>15846883</v>
      </c>
    </row>
    <row r="45" spans="1:25" s="2" customFormat="1" ht="12.75" x14ac:dyDescent="0.2">
      <c r="A45" s="11" t="s">
        <v>45</v>
      </c>
      <c r="B45" s="141">
        <v>0</v>
      </c>
      <c r="C45" s="134">
        <v>9847550</v>
      </c>
      <c r="D45" s="134">
        <v>1209571</v>
      </c>
      <c r="E45" s="133">
        <v>0</v>
      </c>
      <c r="F45" s="133">
        <v>0</v>
      </c>
      <c r="G45" s="144">
        <f t="shared" si="4"/>
        <v>11057121</v>
      </c>
      <c r="H45" s="152">
        <v>68522</v>
      </c>
      <c r="I45" s="134">
        <v>4340581</v>
      </c>
      <c r="J45" s="134">
        <v>92369</v>
      </c>
      <c r="K45" s="148">
        <v>0</v>
      </c>
      <c r="L45" s="148">
        <v>0</v>
      </c>
      <c r="M45" s="144">
        <f t="shared" si="10"/>
        <v>4501472</v>
      </c>
      <c r="N45" s="152">
        <v>111994</v>
      </c>
      <c r="O45" s="134">
        <v>197425</v>
      </c>
      <c r="P45" s="148">
        <v>0</v>
      </c>
      <c r="Q45" s="148">
        <v>0</v>
      </c>
      <c r="R45" s="148">
        <v>0</v>
      </c>
      <c r="S45" s="142">
        <f t="shared" si="1"/>
        <v>309419</v>
      </c>
      <c r="T45" s="154">
        <f t="shared" si="5"/>
        <v>180516</v>
      </c>
      <c r="U45" s="14">
        <f t="shared" si="6"/>
        <v>14385556</v>
      </c>
      <c r="V45" s="14">
        <f t="shared" si="7"/>
        <v>1301940</v>
      </c>
      <c r="W45" s="19">
        <f t="shared" si="8"/>
        <v>0</v>
      </c>
      <c r="X45" s="19">
        <f t="shared" si="9"/>
        <v>0</v>
      </c>
      <c r="Y45" s="15">
        <f t="shared" si="11"/>
        <v>15868012</v>
      </c>
    </row>
    <row r="46" spans="1:25" s="2" customFormat="1" ht="12.75" x14ac:dyDescent="0.2">
      <c r="A46" s="11" t="s">
        <v>46</v>
      </c>
      <c r="B46" s="141">
        <v>0</v>
      </c>
      <c r="C46" s="134">
        <v>9746336</v>
      </c>
      <c r="D46" s="134">
        <v>1354381</v>
      </c>
      <c r="E46" s="133">
        <v>0</v>
      </c>
      <c r="F46" s="133">
        <v>0</v>
      </c>
      <c r="G46" s="144">
        <f t="shared" si="4"/>
        <v>11100717</v>
      </c>
      <c r="H46" s="152">
        <v>47871</v>
      </c>
      <c r="I46" s="134">
        <v>4342342</v>
      </c>
      <c r="J46" s="134">
        <v>95158</v>
      </c>
      <c r="K46" s="148">
        <v>0</v>
      </c>
      <c r="L46" s="148">
        <v>0</v>
      </c>
      <c r="M46" s="144">
        <f t="shared" si="10"/>
        <v>4485371</v>
      </c>
      <c r="N46" s="152">
        <v>108087</v>
      </c>
      <c r="O46" s="134">
        <v>203255</v>
      </c>
      <c r="P46" s="148">
        <v>0</v>
      </c>
      <c r="Q46" s="148">
        <v>0</v>
      </c>
      <c r="R46" s="148">
        <v>0</v>
      </c>
      <c r="S46" s="142">
        <f t="shared" si="1"/>
        <v>311342</v>
      </c>
      <c r="T46" s="154">
        <f t="shared" si="5"/>
        <v>155958</v>
      </c>
      <c r="U46" s="14">
        <f t="shared" si="6"/>
        <v>14291933</v>
      </c>
      <c r="V46" s="14">
        <f t="shared" si="7"/>
        <v>1449539</v>
      </c>
      <c r="W46" s="19">
        <f t="shared" si="8"/>
        <v>0</v>
      </c>
      <c r="X46" s="19">
        <f t="shared" si="9"/>
        <v>0</v>
      </c>
      <c r="Y46" s="15">
        <f t="shared" si="11"/>
        <v>15897430</v>
      </c>
    </row>
    <row r="47" spans="1:25" s="2" customFormat="1" ht="12.75" x14ac:dyDescent="0.2">
      <c r="A47" s="11" t="s">
        <v>47</v>
      </c>
      <c r="B47" s="141">
        <v>0</v>
      </c>
      <c r="C47" s="134">
        <v>9859674</v>
      </c>
      <c r="D47" s="134">
        <v>1269240</v>
      </c>
      <c r="E47" s="133">
        <v>0</v>
      </c>
      <c r="F47" s="133">
        <v>0</v>
      </c>
      <c r="G47" s="144">
        <f t="shared" si="4"/>
        <v>11128914</v>
      </c>
      <c r="H47" s="152">
        <v>33775</v>
      </c>
      <c r="I47" s="134">
        <v>4338159</v>
      </c>
      <c r="J47" s="134">
        <v>100347</v>
      </c>
      <c r="K47" s="148">
        <v>0</v>
      </c>
      <c r="L47" s="148">
        <v>0</v>
      </c>
      <c r="M47" s="144">
        <f t="shared" si="10"/>
        <v>4472281</v>
      </c>
      <c r="N47" s="152">
        <v>100619</v>
      </c>
      <c r="O47" s="134">
        <v>184419</v>
      </c>
      <c r="P47" s="148">
        <v>0</v>
      </c>
      <c r="Q47" s="148">
        <v>0</v>
      </c>
      <c r="R47" s="148">
        <v>0</v>
      </c>
      <c r="S47" s="142">
        <f t="shared" si="1"/>
        <v>285038</v>
      </c>
      <c r="T47" s="154">
        <f t="shared" si="5"/>
        <v>134394</v>
      </c>
      <c r="U47" s="14">
        <f t="shared" si="6"/>
        <v>14382252</v>
      </c>
      <c r="V47" s="14">
        <f t="shared" si="7"/>
        <v>1369587</v>
      </c>
      <c r="W47" s="19">
        <f t="shared" si="8"/>
        <v>0</v>
      </c>
      <c r="X47" s="19">
        <f t="shared" si="9"/>
        <v>0</v>
      </c>
      <c r="Y47" s="15">
        <f t="shared" si="11"/>
        <v>15886233</v>
      </c>
    </row>
    <row r="48" spans="1:25" s="2" customFormat="1" ht="12.75" x14ac:dyDescent="0.2">
      <c r="A48" s="11" t="s">
        <v>48</v>
      </c>
      <c r="B48" s="141">
        <v>0</v>
      </c>
      <c r="C48" s="134">
        <v>9774865</v>
      </c>
      <c r="D48" s="134">
        <v>1282451</v>
      </c>
      <c r="E48" s="133">
        <v>0</v>
      </c>
      <c r="F48" s="133">
        <v>0</v>
      </c>
      <c r="G48" s="144">
        <f t="shared" si="4"/>
        <v>11057316</v>
      </c>
      <c r="H48" s="141">
        <v>0</v>
      </c>
      <c r="I48" s="134">
        <v>4403305</v>
      </c>
      <c r="J48" s="134">
        <v>110569</v>
      </c>
      <c r="K48" s="148">
        <v>0</v>
      </c>
      <c r="L48" s="148">
        <v>0</v>
      </c>
      <c r="M48" s="144">
        <f t="shared" si="10"/>
        <v>4513874</v>
      </c>
      <c r="N48" s="152">
        <v>102115</v>
      </c>
      <c r="O48" s="134">
        <v>201253</v>
      </c>
      <c r="P48" s="148">
        <v>0</v>
      </c>
      <c r="Q48" s="148">
        <v>0</v>
      </c>
      <c r="R48" s="148">
        <v>0</v>
      </c>
      <c r="S48" s="142">
        <f t="shared" si="1"/>
        <v>303368</v>
      </c>
      <c r="T48" s="154">
        <f t="shared" si="5"/>
        <v>102115</v>
      </c>
      <c r="U48" s="14">
        <f t="shared" si="6"/>
        <v>14379423</v>
      </c>
      <c r="V48" s="14">
        <f t="shared" si="7"/>
        <v>1393020</v>
      </c>
      <c r="W48" s="19">
        <f t="shared" si="8"/>
        <v>0</v>
      </c>
      <c r="X48" s="19">
        <f t="shared" si="9"/>
        <v>0</v>
      </c>
      <c r="Y48" s="15">
        <f t="shared" si="11"/>
        <v>15874558</v>
      </c>
    </row>
    <row r="49" spans="1:25" s="2" customFormat="1" ht="12.75" x14ac:dyDescent="0.2">
      <c r="A49" s="11" t="s">
        <v>49</v>
      </c>
      <c r="B49" s="141">
        <v>0</v>
      </c>
      <c r="C49" s="134">
        <v>9797595</v>
      </c>
      <c r="D49" s="134">
        <v>1288373</v>
      </c>
      <c r="E49" s="133">
        <v>0</v>
      </c>
      <c r="F49" s="133">
        <v>0</v>
      </c>
      <c r="G49" s="144">
        <f t="shared" si="4"/>
        <v>11085968</v>
      </c>
      <c r="H49" s="141">
        <v>0</v>
      </c>
      <c r="I49" s="134">
        <v>4440536</v>
      </c>
      <c r="J49" s="134">
        <v>117860</v>
      </c>
      <c r="K49" s="148">
        <v>0</v>
      </c>
      <c r="L49" s="148">
        <v>0</v>
      </c>
      <c r="M49" s="144">
        <f t="shared" si="10"/>
        <v>4558396</v>
      </c>
      <c r="N49" s="152">
        <v>101614</v>
      </c>
      <c r="O49" s="134">
        <v>220074</v>
      </c>
      <c r="P49" s="148">
        <v>0</v>
      </c>
      <c r="Q49" s="148">
        <v>0</v>
      </c>
      <c r="R49" s="148">
        <v>0</v>
      </c>
      <c r="S49" s="142">
        <f t="shared" si="1"/>
        <v>321688</v>
      </c>
      <c r="T49" s="154">
        <f t="shared" si="5"/>
        <v>101614</v>
      </c>
      <c r="U49" s="14">
        <f t="shared" si="6"/>
        <v>14458205</v>
      </c>
      <c r="V49" s="14">
        <f t="shared" si="7"/>
        <v>1406233</v>
      </c>
      <c r="W49" s="19">
        <f t="shared" si="8"/>
        <v>0</v>
      </c>
      <c r="X49" s="19">
        <f t="shared" si="9"/>
        <v>0</v>
      </c>
      <c r="Y49" s="15">
        <f t="shared" si="11"/>
        <v>15966052</v>
      </c>
    </row>
    <row r="50" spans="1:25" s="2" customFormat="1" ht="12.75" x14ac:dyDescent="0.2">
      <c r="A50" s="11" t="s">
        <v>50</v>
      </c>
      <c r="B50" s="141">
        <v>0</v>
      </c>
      <c r="C50" s="134">
        <v>9813983</v>
      </c>
      <c r="D50" s="134">
        <v>1302381</v>
      </c>
      <c r="E50" s="133">
        <v>0</v>
      </c>
      <c r="F50" s="133">
        <v>0</v>
      </c>
      <c r="G50" s="144">
        <f t="shared" si="4"/>
        <v>11116364</v>
      </c>
      <c r="H50" s="141">
        <v>0</v>
      </c>
      <c r="I50" s="134">
        <v>4492653</v>
      </c>
      <c r="J50" s="134">
        <v>124207</v>
      </c>
      <c r="K50" s="148">
        <v>0</v>
      </c>
      <c r="L50" s="148">
        <v>0</v>
      </c>
      <c r="M50" s="144">
        <f t="shared" si="10"/>
        <v>4616860</v>
      </c>
      <c r="N50" s="152">
        <v>98125</v>
      </c>
      <c r="O50" s="134">
        <v>240338</v>
      </c>
      <c r="P50" s="148">
        <v>0</v>
      </c>
      <c r="Q50" s="148">
        <v>0</v>
      </c>
      <c r="R50" s="148">
        <v>0</v>
      </c>
      <c r="S50" s="142">
        <f t="shared" si="1"/>
        <v>338463</v>
      </c>
      <c r="T50" s="154">
        <f t="shared" si="5"/>
        <v>98125</v>
      </c>
      <c r="U50" s="14">
        <f t="shared" si="6"/>
        <v>14546974</v>
      </c>
      <c r="V50" s="14">
        <f t="shared" si="7"/>
        <v>1426588</v>
      </c>
      <c r="W50" s="19">
        <f t="shared" si="8"/>
        <v>0</v>
      </c>
      <c r="X50" s="19">
        <f t="shared" si="9"/>
        <v>0</v>
      </c>
      <c r="Y50" s="15">
        <f t="shared" si="11"/>
        <v>16071687</v>
      </c>
    </row>
    <row r="51" spans="1:25" s="2" customFormat="1" ht="12.75" x14ac:dyDescent="0.2">
      <c r="A51" s="11" t="s">
        <v>51</v>
      </c>
      <c r="B51" s="141">
        <v>0</v>
      </c>
      <c r="C51" s="134">
        <v>9828446</v>
      </c>
      <c r="D51" s="134">
        <v>1313458</v>
      </c>
      <c r="E51" s="134">
        <v>6655</v>
      </c>
      <c r="F51" s="133">
        <v>0</v>
      </c>
      <c r="G51" s="144">
        <f t="shared" si="4"/>
        <v>11148559</v>
      </c>
      <c r="H51" s="141">
        <v>0</v>
      </c>
      <c r="I51" s="134">
        <v>4535724</v>
      </c>
      <c r="J51" s="134">
        <v>132497</v>
      </c>
      <c r="K51" s="148">
        <v>0</v>
      </c>
      <c r="L51" s="148">
        <v>0</v>
      </c>
      <c r="M51" s="144">
        <f t="shared" si="10"/>
        <v>4668221</v>
      </c>
      <c r="N51" s="152">
        <v>88918</v>
      </c>
      <c r="O51" s="134">
        <v>240460</v>
      </c>
      <c r="P51" s="148">
        <v>0</v>
      </c>
      <c r="Q51" s="148">
        <v>0</v>
      </c>
      <c r="R51" s="148">
        <v>0</v>
      </c>
      <c r="S51" s="142">
        <f t="shared" si="1"/>
        <v>329378</v>
      </c>
      <c r="T51" s="154">
        <f t="shared" si="5"/>
        <v>88918</v>
      </c>
      <c r="U51" s="14">
        <f t="shared" si="6"/>
        <v>14604630</v>
      </c>
      <c r="V51" s="14">
        <f t="shared" si="7"/>
        <v>1445955</v>
      </c>
      <c r="W51" s="14">
        <f t="shared" si="8"/>
        <v>6655</v>
      </c>
      <c r="X51" s="19">
        <f t="shared" si="9"/>
        <v>0</v>
      </c>
      <c r="Y51" s="15">
        <f t="shared" si="11"/>
        <v>16146158</v>
      </c>
    </row>
    <row r="52" spans="1:25" s="2" customFormat="1" ht="12.75" x14ac:dyDescent="0.2">
      <c r="A52" s="11" t="s">
        <v>52</v>
      </c>
      <c r="B52" s="141">
        <v>0</v>
      </c>
      <c r="C52" s="134">
        <v>9855491</v>
      </c>
      <c r="D52" s="134">
        <v>1327059</v>
      </c>
      <c r="E52" s="134">
        <v>7602</v>
      </c>
      <c r="F52" s="133">
        <v>0</v>
      </c>
      <c r="G52" s="144">
        <f t="shared" si="4"/>
        <v>11190152</v>
      </c>
      <c r="H52" s="141">
        <v>0</v>
      </c>
      <c r="I52" s="134">
        <v>4547743</v>
      </c>
      <c r="J52" s="134">
        <v>137775</v>
      </c>
      <c r="K52" s="148">
        <v>0</v>
      </c>
      <c r="L52" s="148">
        <v>0</v>
      </c>
      <c r="M52" s="144">
        <f t="shared" si="10"/>
        <v>4685518</v>
      </c>
      <c r="N52" s="152">
        <v>94518</v>
      </c>
      <c r="O52" s="134">
        <v>262318</v>
      </c>
      <c r="P52" s="148">
        <v>0</v>
      </c>
      <c r="Q52" s="148">
        <v>0</v>
      </c>
      <c r="R52" s="148">
        <v>0</v>
      </c>
      <c r="S52" s="142">
        <f t="shared" si="1"/>
        <v>356836</v>
      </c>
      <c r="T52" s="154">
        <f t="shared" si="5"/>
        <v>94518</v>
      </c>
      <c r="U52" s="14">
        <f t="shared" si="6"/>
        <v>14665552</v>
      </c>
      <c r="V52" s="14">
        <f t="shared" si="7"/>
        <v>1464834</v>
      </c>
      <c r="W52" s="14">
        <f t="shared" si="8"/>
        <v>7602</v>
      </c>
      <c r="X52" s="19">
        <f t="shared" si="9"/>
        <v>0</v>
      </c>
      <c r="Y52" s="15">
        <f t="shared" si="11"/>
        <v>16232506</v>
      </c>
    </row>
    <row r="53" spans="1:25" s="2" customFormat="1" ht="12.75" x14ac:dyDescent="0.2">
      <c r="A53" s="11" t="s">
        <v>53</v>
      </c>
      <c r="B53" s="141">
        <v>0</v>
      </c>
      <c r="C53" s="134">
        <v>9889363</v>
      </c>
      <c r="D53" s="134">
        <v>1346262</v>
      </c>
      <c r="E53" s="134">
        <v>9653</v>
      </c>
      <c r="F53" s="133">
        <v>0</v>
      </c>
      <c r="G53" s="144">
        <f t="shared" si="4"/>
        <v>11245278</v>
      </c>
      <c r="H53" s="141">
        <v>0</v>
      </c>
      <c r="I53" s="134">
        <v>4592169</v>
      </c>
      <c r="J53" s="134">
        <v>140131</v>
      </c>
      <c r="K53" s="134">
        <v>5977</v>
      </c>
      <c r="L53" s="148">
        <v>0</v>
      </c>
      <c r="M53" s="144">
        <f t="shared" si="10"/>
        <v>4738277</v>
      </c>
      <c r="N53" s="152">
        <v>92800</v>
      </c>
      <c r="O53" s="134">
        <v>266333</v>
      </c>
      <c r="P53" s="148">
        <v>0</v>
      </c>
      <c r="Q53" s="148">
        <v>0</v>
      </c>
      <c r="R53" s="148">
        <v>0</v>
      </c>
      <c r="S53" s="142">
        <f t="shared" si="1"/>
        <v>359133</v>
      </c>
      <c r="T53" s="154">
        <f t="shared" si="5"/>
        <v>92800</v>
      </c>
      <c r="U53" s="14">
        <f t="shared" si="6"/>
        <v>14747865</v>
      </c>
      <c r="V53" s="14">
        <f t="shared" si="7"/>
        <v>1486393</v>
      </c>
      <c r="W53" s="14">
        <f t="shared" si="8"/>
        <v>15630</v>
      </c>
      <c r="X53" s="19">
        <f t="shared" si="9"/>
        <v>0</v>
      </c>
      <c r="Y53" s="15">
        <f t="shared" si="11"/>
        <v>16342688</v>
      </c>
    </row>
    <row r="54" spans="1:25" s="2" customFormat="1" ht="12.75" x14ac:dyDescent="0.2">
      <c r="A54" s="11" t="s">
        <v>54</v>
      </c>
      <c r="B54" s="141">
        <v>0</v>
      </c>
      <c r="C54" s="134">
        <v>9917796</v>
      </c>
      <c r="D54" s="134">
        <v>1363647</v>
      </c>
      <c r="E54" s="134">
        <v>11691</v>
      </c>
      <c r="F54" s="133">
        <v>0</v>
      </c>
      <c r="G54" s="144">
        <f t="shared" si="4"/>
        <v>11293134</v>
      </c>
      <c r="H54" s="141">
        <v>0</v>
      </c>
      <c r="I54" s="134">
        <v>4596233</v>
      </c>
      <c r="J54" s="134">
        <v>147416</v>
      </c>
      <c r="K54" s="134">
        <v>6763</v>
      </c>
      <c r="L54" s="148">
        <v>0</v>
      </c>
      <c r="M54" s="144">
        <f t="shared" si="10"/>
        <v>4750412</v>
      </c>
      <c r="N54" s="152">
        <v>90859</v>
      </c>
      <c r="O54" s="134">
        <v>258810</v>
      </c>
      <c r="P54" s="148">
        <v>0</v>
      </c>
      <c r="Q54" s="148">
        <v>0</v>
      </c>
      <c r="R54" s="148">
        <v>0</v>
      </c>
      <c r="S54" s="142">
        <f t="shared" si="1"/>
        <v>349669</v>
      </c>
      <c r="T54" s="154">
        <f t="shared" si="5"/>
        <v>90859</v>
      </c>
      <c r="U54" s="14">
        <f t="shared" si="6"/>
        <v>14772839</v>
      </c>
      <c r="V54" s="14">
        <f t="shared" si="7"/>
        <v>1511063</v>
      </c>
      <c r="W54" s="14">
        <f t="shared" si="8"/>
        <v>18454</v>
      </c>
      <c r="X54" s="19">
        <f t="shared" si="9"/>
        <v>0</v>
      </c>
      <c r="Y54" s="15">
        <f t="shared" si="11"/>
        <v>16393215</v>
      </c>
    </row>
    <row r="55" spans="1:25" s="2" customFormat="1" ht="12.75" x14ac:dyDescent="0.2">
      <c r="A55" s="11" t="s">
        <v>55</v>
      </c>
      <c r="B55" s="141">
        <v>0</v>
      </c>
      <c r="C55" s="134">
        <v>9958735</v>
      </c>
      <c r="D55" s="134">
        <v>1381981</v>
      </c>
      <c r="E55" s="134">
        <v>12607</v>
      </c>
      <c r="F55" s="133">
        <v>0</v>
      </c>
      <c r="G55" s="144">
        <f t="shared" si="4"/>
        <v>11353323</v>
      </c>
      <c r="H55" s="141">
        <v>0</v>
      </c>
      <c r="I55" s="134">
        <v>4571621</v>
      </c>
      <c r="J55" s="134">
        <v>152101</v>
      </c>
      <c r="K55" s="134">
        <v>7541</v>
      </c>
      <c r="L55" s="148">
        <v>0</v>
      </c>
      <c r="M55" s="144">
        <f t="shared" si="10"/>
        <v>4731263</v>
      </c>
      <c r="N55" s="152">
        <v>88288</v>
      </c>
      <c r="O55" s="134">
        <v>259714</v>
      </c>
      <c r="P55" s="148">
        <v>0</v>
      </c>
      <c r="Q55" s="148">
        <v>0</v>
      </c>
      <c r="R55" s="148">
        <v>0</v>
      </c>
      <c r="S55" s="142">
        <f t="shared" si="1"/>
        <v>348002</v>
      </c>
      <c r="T55" s="154">
        <f t="shared" si="5"/>
        <v>88288</v>
      </c>
      <c r="U55" s="14">
        <f t="shared" si="6"/>
        <v>14790070</v>
      </c>
      <c r="V55" s="14">
        <f t="shared" si="7"/>
        <v>1534082</v>
      </c>
      <c r="W55" s="14">
        <f t="shared" si="8"/>
        <v>20148</v>
      </c>
      <c r="X55" s="19">
        <f t="shared" si="9"/>
        <v>0</v>
      </c>
      <c r="Y55" s="15">
        <f t="shared" si="11"/>
        <v>16432588</v>
      </c>
    </row>
    <row r="56" spans="1:25" s="2" customFormat="1" ht="12.75" x14ac:dyDescent="0.2">
      <c r="A56" s="11" t="s">
        <v>56</v>
      </c>
      <c r="B56" s="141">
        <v>0</v>
      </c>
      <c r="C56" s="134">
        <v>9994234</v>
      </c>
      <c r="D56" s="134">
        <v>1400104</v>
      </c>
      <c r="E56" s="134">
        <v>13338</v>
      </c>
      <c r="F56" s="133">
        <v>0</v>
      </c>
      <c r="G56" s="144">
        <f t="shared" si="4"/>
        <v>11407676</v>
      </c>
      <c r="H56" s="141">
        <v>0</v>
      </c>
      <c r="I56" s="134">
        <v>4572675</v>
      </c>
      <c r="J56" s="134">
        <v>156746</v>
      </c>
      <c r="K56" s="134">
        <v>8459</v>
      </c>
      <c r="L56" s="148">
        <v>0</v>
      </c>
      <c r="M56" s="144">
        <f t="shared" si="10"/>
        <v>4737880</v>
      </c>
      <c r="N56" s="152">
        <v>85395</v>
      </c>
      <c r="O56" s="134">
        <v>253593</v>
      </c>
      <c r="P56" s="148">
        <v>0</v>
      </c>
      <c r="Q56" s="148">
        <v>0</v>
      </c>
      <c r="R56" s="148">
        <v>0</v>
      </c>
      <c r="S56" s="142">
        <f t="shared" si="1"/>
        <v>338988</v>
      </c>
      <c r="T56" s="154">
        <f t="shared" si="5"/>
        <v>85395</v>
      </c>
      <c r="U56" s="14">
        <f t="shared" si="6"/>
        <v>14820502</v>
      </c>
      <c r="V56" s="14">
        <f t="shared" si="7"/>
        <v>1556850</v>
      </c>
      <c r="W56" s="14">
        <f t="shared" si="8"/>
        <v>21797</v>
      </c>
      <c r="X56" s="19">
        <f t="shared" si="9"/>
        <v>0</v>
      </c>
      <c r="Y56" s="15">
        <f t="shared" si="11"/>
        <v>16484544</v>
      </c>
    </row>
    <row r="57" spans="1:25" s="2" customFormat="1" ht="12.75" x14ac:dyDescent="0.2">
      <c r="A57" s="11" t="s">
        <v>57</v>
      </c>
      <c r="B57" s="141">
        <v>0</v>
      </c>
      <c r="C57" s="134">
        <v>9877885</v>
      </c>
      <c r="D57" s="134">
        <v>1568017</v>
      </c>
      <c r="E57" s="134">
        <v>16410</v>
      </c>
      <c r="F57" s="133">
        <v>0</v>
      </c>
      <c r="G57" s="144">
        <f t="shared" si="4"/>
        <v>11462312</v>
      </c>
      <c r="H57" s="141">
        <v>0</v>
      </c>
      <c r="I57" s="134">
        <v>4585425</v>
      </c>
      <c r="J57" s="134">
        <v>156953</v>
      </c>
      <c r="K57" s="134">
        <v>13187</v>
      </c>
      <c r="L57" s="148">
        <v>0</v>
      </c>
      <c r="M57" s="144">
        <f t="shared" si="10"/>
        <v>4755565</v>
      </c>
      <c r="N57" s="152">
        <v>83794</v>
      </c>
      <c r="O57" s="134">
        <v>251067</v>
      </c>
      <c r="P57" s="148">
        <v>0</v>
      </c>
      <c r="Q57" s="148">
        <v>0</v>
      </c>
      <c r="R57" s="148">
        <v>0</v>
      </c>
      <c r="S57" s="142">
        <f t="shared" si="1"/>
        <v>334861</v>
      </c>
      <c r="T57" s="154">
        <f t="shared" si="5"/>
        <v>83794</v>
      </c>
      <c r="U57" s="14">
        <f t="shared" si="6"/>
        <v>14714377</v>
      </c>
      <c r="V57" s="14">
        <f t="shared" si="7"/>
        <v>1724970</v>
      </c>
      <c r="W57" s="14">
        <f t="shared" si="8"/>
        <v>29597</v>
      </c>
      <c r="X57" s="19">
        <f t="shared" si="9"/>
        <v>0</v>
      </c>
      <c r="Y57" s="15">
        <f t="shared" si="11"/>
        <v>16552738</v>
      </c>
    </row>
    <row r="58" spans="1:25" s="2" customFormat="1" ht="12.75" x14ac:dyDescent="0.2">
      <c r="A58" s="11" t="s">
        <v>58</v>
      </c>
      <c r="B58" s="141">
        <v>0</v>
      </c>
      <c r="C58" s="134">
        <v>10075412</v>
      </c>
      <c r="D58" s="134">
        <v>1439286</v>
      </c>
      <c r="E58" s="134">
        <v>18205</v>
      </c>
      <c r="F58" s="133">
        <v>0</v>
      </c>
      <c r="G58" s="144">
        <f t="shared" si="4"/>
        <v>11532903</v>
      </c>
      <c r="H58" s="141">
        <v>0</v>
      </c>
      <c r="I58" s="134">
        <v>4733302</v>
      </c>
      <c r="J58" s="134">
        <v>162055</v>
      </c>
      <c r="K58" s="134">
        <v>15220</v>
      </c>
      <c r="L58" s="148">
        <v>0</v>
      </c>
      <c r="M58" s="144">
        <f t="shared" si="10"/>
        <v>4910577</v>
      </c>
      <c r="N58" s="152">
        <v>83872</v>
      </c>
      <c r="O58" s="134">
        <v>249297</v>
      </c>
      <c r="P58" s="148">
        <v>0</v>
      </c>
      <c r="Q58" s="148">
        <v>0</v>
      </c>
      <c r="R58" s="148">
        <v>0</v>
      </c>
      <c r="S58" s="142">
        <f t="shared" si="1"/>
        <v>333169</v>
      </c>
      <c r="T58" s="154">
        <f t="shared" si="5"/>
        <v>83872</v>
      </c>
      <c r="U58" s="14">
        <f t="shared" si="6"/>
        <v>15058011</v>
      </c>
      <c r="V58" s="14">
        <f t="shared" si="7"/>
        <v>1601341</v>
      </c>
      <c r="W58" s="14">
        <f t="shared" si="8"/>
        <v>33425</v>
      </c>
      <c r="X58" s="19">
        <f t="shared" si="9"/>
        <v>0</v>
      </c>
      <c r="Y58" s="15">
        <f t="shared" si="11"/>
        <v>16776649</v>
      </c>
    </row>
    <row r="59" spans="1:25" s="2" customFormat="1" ht="12.75" x14ac:dyDescent="0.2">
      <c r="A59" s="11" t="s">
        <v>59</v>
      </c>
      <c r="B59" s="141">
        <v>0</v>
      </c>
      <c r="C59" s="134">
        <v>10156415</v>
      </c>
      <c r="D59" s="134">
        <v>1459521</v>
      </c>
      <c r="E59" s="134">
        <v>20542</v>
      </c>
      <c r="F59" s="133">
        <v>0</v>
      </c>
      <c r="G59" s="144">
        <f t="shared" si="4"/>
        <v>11636478</v>
      </c>
      <c r="H59" s="141">
        <v>0</v>
      </c>
      <c r="I59" s="134">
        <v>4774536</v>
      </c>
      <c r="J59" s="134">
        <v>165964</v>
      </c>
      <c r="K59" s="134">
        <v>17950</v>
      </c>
      <c r="L59" s="148">
        <v>0</v>
      </c>
      <c r="M59" s="144">
        <f t="shared" si="10"/>
        <v>4958450</v>
      </c>
      <c r="N59" s="152">
        <v>82852</v>
      </c>
      <c r="O59" s="134">
        <v>244221</v>
      </c>
      <c r="P59" s="148">
        <v>0</v>
      </c>
      <c r="Q59" s="148">
        <v>0</v>
      </c>
      <c r="R59" s="148">
        <v>0</v>
      </c>
      <c r="S59" s="142">
        <f t="shared" si="1"/>
        <v>327073</v>
      </c>
      <c r="T59" s="154">
        <f t="shared" si="5"/>
        <v>82852</v>
      </c>
      <c r="U59" s="14">
        <f t="shared" si="6"/>
        <v>15175172</v>
      </c>
      <c r="V59" s="14">
        <f t="shared" si="7"/>
        <v>1625485</v>
      </c>
      <c r="W59" s="14">
        <f t="shared" si="8"/>
        <v>38492</v>
      </c>
      <c r="X59" s="19">
        <f t="shared" si="9"/>
        <v>0</v>
      </c>
      <c r="Y59" s="15">
        <f t="shared" si="11"/>
        <v>16922001</v>
      </c>
    </row>
    <row r="60" spans="1:25" s="2" customFormat="1" ht="12.75" x14ac:dyDescent="0.2">
      <c r="A60" s="11" t="s">
        <v>60</v>
      </c>
      <c r="B60" s="141">
        <v>0</v>
      </c>
      <c r="C60" s="134">
        <v>10252457</v>
      </c>
      <c r="D60" s="134">
        <v>1484003</v>
      </c>
      <c r="E60" s="134">
        <v>21446</v>
      </c>
      <c r="F60" s="133">
        <v>0</v>
      </c>
      <c r="G60" s="144">
        <f t="shared" si="4"/>
        <v>11757906</v>
      </c>
      <c r="H60" s="141">
        <v>0</v>
      </c>
      <c r="I60" s="134">
        <v>4823675</v>
      </c>
      <c r="J60" s="134">
        <v>174375</v>
      </c>
      <c r="K60" s="134">
        <v>21636</v>
      </c>
      <c r="L60" s="148">
        <v>0</v>
      </c>
      <c r="M60" s="144">
        <f t="shared" si="10"/>
        <v>5019686</v>
      </c>
      <c r="N60" s="152">
        <v>75179</v>
      </c>
      <c r="O60" s="134">
        <v>233874</v>
      </c>
      <c r="P60" s="197">
        <v>218</v>
      </c>
      <c r="Q60" s="197"/>
      <c r="R60" s="148">
        <v>0</v>
      </c>
      <c r="S60" s="142">
        <f>+SUM(N60+O60+P60+R60)</f>
        <v>309271</v>
      </c>
      <c r="T60" s="154">
        <f t="shared" si="5"/>
        <v>75179</v>
      </c>
      <c r="U60" s="14">
        <f t="shared" si="6"/>
        <v>15310006</v>
      </c>
      <c r="V60" s="14">
        <f t="shared" si="7"/>
        <v>1658596</v>
      </c>
      <c r="W60" s="14">
        <f t="shared" si="8"/>
        <v>43082</v>
      </c>
      <c r="X60" s="19">
        <f t="shared" si="9"/>
        <v>0</v>
      </c>
      <c r="Y60" s="15">
        <f t="shared" si="11"/>
        <v>17086863</v>
      </c>
    </row>
    <row r="61" spans="1:25" s="2" customFormat="1" ht="12.75" x14ac:dyDescent="0.2">
      <c r="A61" s="11" t="s">
        <v>61</v>
      </c>
      <c r="B61" s="141">
        <v>0</v>
      </c>
      <c r="C61" s="134">
        <v>10332675</v>
      </c>
      <c r="D61" s="134">
        <v>1501189</v>
      </c>
      <c r="E61" s="134">
        <v>21264</v>
      </c>
      <c r="F61" s="133">
        <v>0</v>
      </c>
      <c r="G61" s="144">
        <f t="shared" si="4"/>
        <v>11855128</v>
      </c>
      <c r="H61" s="141">
        <v>0</v>
      </c>
      <c r="I61" s="134">
        <v>4826362</v>
      </c>
      <c r="J61" s="134">
        <v>182503</v>
      </c>
      <c r="K61" s="134">
        <v>24779</v>
      </c>
      <c r="L61" s="148">
        <v>0</v>
      </c>
      <c r="M61" s="144">
        <f t="shared" si="10"/>
        <v>5033644</v>
      </c>
      <c r="N61" s="152">
        <v>70753</v>
      </c>
      <c r="O61" s="134">
        <v>123445</v>
      </c>
      <c r="P61" s="197">
        <v>154853</v>
      </c>
      <c r="Q61" s="197"/>
      <c r="R61" s="148">
        <v>0</v>
      </c>
      <c r="S61" s="142">
        <f t="shared" ref="S61:S72" si="12">+SUM(N61+O61+P61+R61)</f>
        <v>349051</v>
      </c>
      <c r="T61" s="154">
        <f t="shared" si="5"/>
        <v>70753</v>
      </c>
      <c r="U61" s="14">
        <f t="shared" si="6"/>
        <v>15282482</v>
      </c>
      <c r="V61" s="14">
        <f t="shared" si="7"/>
        <v>1838545</v>
      </c>
      <c r="W61" s="14">
        <f t="shared" si="8"/>
        <v>46043</v>
      </c>
      <c r="X61" s="19">
        <f t="shared" si="9"/>
        <v>0</v>
      </c>
      <c r="Y61" s="15">
        <f t="shared" si="11"/>
        <v>17237823</v>
      </c>
    </row>
    <row r="62" spans="1:25" s="2" customFormat="1" ht="12.75" x14ac:dyDescent="0.2">
      <c r="A62" s="11" t="s">
        <v>62</v>
      </c>
      <c r="B62" s="141">
        <v>0</v>
      </c>
      <c r="C62" s="134">
        <v>10417477</v>
      </c>
      <c r="D62" s="134">
        <v>1518484</v>
      </c>
      <c r="E62" s="134">
        <v>20602</v>
      </c>
      <c r="F62" s="133">
        <v>0</v>
      </c>
      <c r="G62" s="144">
        <f t="shared" si="4"/>
        <v>11956563</v>
      </c>
      <c r="H62" s="141">
        <v>0</v>
      </c>
      <c r="I62" s="134">
        <v>4833804</v>
      </c>
      <c r="J62" s="134">
        <v>189584</v>
      </c>
      <c r="K62" s="134">
        <v>27811</v>
      </c>
      <c r="L62" s="148">
        <v>0</v>
      </c>
      <c r="M62" s="144">
        <f t="shared" si="10"/>
        <v>5051199</v>
      </c>
      <c r="N62" s="152">
        <v>84948</v>
      </c>
      <c r="O62" s="134">
        <v>118974</v>
      </c>
      <c r="P62" s="197">
        <v>145491</v>
      </c>
      <c r="Q62" s="197"/>
      <c r="R62" s="148">
        <v>0</v>
      </c>
      <c r="S62" s="142">
        <f t="shared" si="12"/>
        <v>349413</v>
      </c>
      <c r="T62" s="154">
        <f t="shared" si="5"/>
        <v>84948</v>
      </c>
      <c r="U62" s="14">
        <f t="shared" si="6"/>
        <v>15370255</v>
      </c>
      <c r="V62" s="14">
        <f t="shared" si="7"/>
        <v>1853559</v>
      </c>
      <c r="W62" s="14">
        <f t="shared" si="8"/>
        <v>48413</v>
      </c>
      <c r="X62" s="19">
        <f t="shared" si="9"/>
        <v>0</v>
      </c>
      <c r="Y62" s="15">
        <f t="shared" si="11"/>
        <v>17357175</v>
      </c>
    </row>
    <row r="63" spans="1:25" s="2" customFormat="1" ht="12.75" x14ac:dyDescent="0.2">
      <c r="A63" s="11" t="s">
        <v>63</v>
      </c>
      <c r="B63" s="141">
        <v>0</v>
      </c>
      <c r="C63" s="134">
        <v>10451340</v>
      </c>
      <c r="D63" s="134">
        <v>1534483</v>
      </c>
      <c r="E63" s="134">
        <v>20892</v>
      </c>
      <c r="F63" s="133">
        <v>0</v>
      </c>
      <c r="G63" s="144">
        <f t="shared" si="4"/>
        <v>12006715</v>
      </c>
      <c r="H63" s="141">
        <v>0</v>
      </c>
      <c r="I63" s="134">
        <v>4792575</v>
      </c>
      <c r="J63" s="134">
        <v>200111</v>
      </c>
      <c r="K63" s="134">
        <v>40611</v>
      </c>
      <c r="L63" s="148">
        <v>0</v>
      </c>
      <c r="M63" s="144">
        <f t="shared" si="10"/>
        <v>5033297</v>
      </c>
      <c r="N63" s="152">
        <v>83748</v>
      </c>
      <c r="O63" s="134">
        <v>130396</v>
      </c>
      <c r="P63" s="197">
        <v>148416</v>
      </c>
      <c r="Q63" s="197"/>
      <c r="R63" s="148">
        <v>0</v>
      </c>
      <c r="S63" s="142">
        <f t="shared" si="12"/>
        <v>362560</v>
      </c>
      <c r="T63" s="154">
        <f t="shared" si="5"/>
        <v>83748</v>
      </c>
      <c r="U63" s="14">
        <f t="shared" si="6"/>
        <v>15374311</v>
      </c>
      <c r="V63" s="14">
        <f t="shared" si="7"/>
        <v>1883010</v>
      </c>
      <c r="W63" s="14">
        <f t="shared" si="8"/>
        <v>61503</v>
      </c>
      <c r="X63" s="19">
        <f t="shared" si="9"/>
        <v>0</v>
      </c>
      <c r="Y63" s="15">
        <f t="shared" si="11"/>
        <v>17402572</v>
      </c>
    </row>
    <row r="64" spans="1:25" s="2" customFormat="1" ht="12.75" x14ac:dyDescent="0.2">
      <c r="A64" s="11" t="s">
        <v>64</v>
      </c>
      <c r="B64" s="141">
        <v>0</v>
      </c>
      <c r="C64" s="134">
        <v>10513587</v>
      </c>
      <c r="D64" s="134">
        <v>1551075</v>
      </c>
      <c r="E64" s="134">
        <v>20126</v>
      </c>
      <c r="F64" s="133">
        <v>0</v>
      </c>
      <c r="G64" s="144">
        <f t="shared" si="4"/>
        <v>12084788</v>
      </c>
      <c r="H64" s="141">
        <v>0</v>
      </c>
      <c r="I64" s="134">
        <v>4791133</v>
      </c>
      <c r="J64" s="134">
        <v>208921</v>
      </c>
      <c r="K64" s="134">
        <v>43592</v>
      </c>
      <c r="L64" s="148">
        <v>0</v>
      </c>
      <c r="M64" s="144">
        <f t="shared" si="10"/>
        <v>5043646</v>
      </c>
      <c r="N64" s="152">
        <v>83748</v>
      </c>
      <c r="O64" s="134">
        <v>130396</v>
      </c>
      <c r="P64" s="197">
        <v>148416</v>
      </c>
      <c r="Q64" s="197"/>
      <c r="R64" s="148">
        <v>0</v>
      </c>
      <c r="S64" s="142">
        <f t="shared" si="12"/>
        <v>362560</v>
      </c>
      <c r="T64" s="154">
        <f t="shared" si="5"/>
        <v>83748</v>
      </c>
      <c r="U64" s="14">
        <f t="shared" si="6"/>
        <v>15435116</v>
      </c>
      <c r="V64" s="14">
        <f t="shared" si="7"/>
        <v>1908412</v>
      </c>
      <c r="W64" s="14">
        <f t="shared" si="8"/>
        <v>63718</v>
      </c>
      <c r="X64" s="19">
        <f t="shared" si="9"/>
        <v>0</v>
      </c>
      <c r="Y64" s="15">
        <f t="shared" si="11"/>
        <v>17490994</v>
      </c>
    </row>
    <row r="65" spans="1:25" s="2" customFormat="1" ht="12.75" x14ac:dyDescent="0.2">
      <c r="A65" s="11" t="s">
        <v>65</v>
      </c>
      <c r="B65" s="141">
        <v>0</v>
      </c>
      <c r="C65" s="134">
        <v>9996082</v>
      </c>
      <c r="D65" s="134">
        <v>1543562</v>
      </c>
      <c r="E65" s="134">
        <v>107758</v>
      </c>
      <c r="F65" s="133">
        <v>0</v>
      </c>
      <c r="G65" s="144">
        <f t="shared" si="4"/>
        <v>11647402</v>
      </c>
      <c r="H65" s="141">
        <v>0</v>
      </c>
      <c r="I65" s="134">
        <v>4793971</v>
      </c>
      <c r="J65" s="134">
        <v>218576</v>
      </c>
      <c r="K65" s="134">
        <v>46650</v>
      </c>
      <c r="L65" s="148">
        <v>0</v>
      </c>
      <c r="M65" s="144">
        <f t="shared" si="10"/>
        <v>5059197</v>
      </c>
      <c r="N65" s="152">
        <v>83748</v>
      </c>
      <c r="O65" s="134">
        <v>130396</v>
      </c>
      <c r="P65" s="197">
        <v>148416</v>
      </c>
      <c r="Q65" s="197"/>
      <c r="R65" s="148">
        <v>0</v>
      </c>
      <c r="S65" s="142">
        <f t="shared" si="12"/>
        <v>362560</v>
      </c>
      <c r="T65" s="154">
        <f t="shared" si="5"/>
        <v>83748</v>
      </c>
      <c r="U65" s="14">
        <f t="shared" si="6"/>
        <v>14920449</v>
      </c>
      <c r="V65" s="14">
        <f t="shared" si="7"/>
        <v>1910554</v>
      </c>
      <c r="W65" s="14">
        <f t="shared" si="8"/>
        <v>154408</v>
      </c>
      <c r="X65" s="19">
        <f t="shared" si="9"/>
        <v>0</v>
      </c>
      <c r="Y65" s="15">
        <f t="shared" si="11"/>
        <v>17069159</v>
      </c>
    </row>
    <row r="66" spans="1:25" s="2" customFormat="1" ht="12.75" x14ac:dyDescent="0.2">
      <c r="A66" s="11" t="s">
        <v>66</v>
      </c>
      <c r="B66" s="141">
        <v>0</v>
      </c>
      <c r="C66" s="134">
        <v>10036386</v>
      </c>
      <c r="D66" s="134">
        <v>1556247</v>
      </c>
      <c r="E66" s="134">
        <v>107391</v>
      </c>
      <c r="F66" s="133">
        <v>0</v>
      </c>
      <c r="G66" s="144">
        <f t="shared" si="4"/>
        <v>11700024</v>
      </c>
      <c r="H66" s="141">
        <v>0</v>
      </c>
      <c r="I66" s="134">
        <v>4812366</v>
      </c>
      <c r="J66" s="134">
        <v>218576</v>
      </c>
      <c r="K66" s="134">
        <v>47308</v>
      </c>
      <c r="L66" s="148">
        <v>0</v>
      </c>
      <c r="M66" s="144">
        <f t="shared" si="10"/>
        <v>5078250</v>
      </c>
      <c r="N66" s="152">
        <v>83748</v>
      </c>
      <c r="O66" s="134">
        <v>130396</v>
      </c>
      <c r="P66" s="197">
        <v>148416</v>
      </c>
      <c r="Q66" s="197"/>
      <c r="R66" s="148">
        <v>0</v>
      </c>
      <c r="S66" s="142">
        <f t="shared" si="12"/>
        <v>362560</v>
      </c>
      <c r="T66" s="154">
        <f t="shared" si="5"/>
        <v>83748</v>
      </c>
      <c r="U66" s="14">
        <f t="shared" si="6"/>
        <v>14979148</v>
      </c>
      <c r="V66" s="14">
        <f t="shared" si="7"/>
        <v>1923239</v>
      </c>
      <c r="W66" s="14">
        <f t="shared" si="8"/>
        <v>154699</v>
      </c>
      <c r="X66" s="19">
        <f t="shared" si="9"/>
        <v>0</v>
      </c>
      <c r="Y66" s="15">
        <f t="shared" si="11"/>
        <v>17140834</v>
      </c>
    </row>
    <row r="67" spans="1:25" s="2" customFormat="1" ht="12.75" x14ac:dyDescent="0.2">
      <c r="A67" s="11" t="s">
        <v>67</v>
      </c>
      <c r="B67" s="141">
        <v>0</v>
      </c>
      <c r="C67" s="134">
        <v>10083309</v>
      </c>
      <c r="D67" s="134">
        <v>1570123</v>
      </c>
      <c r="E67" s="134">
        <v>107014</v>
      </c>
      <c r="F67" s="133">
        <v>0</v>
      </c>
      <c r="G67" s="144">
        <f t="shared" si="4"/>
        <v>11760446</v>
      </c>
      <c r="H67" s="141">
        <v>0</v>
      </c>
      <c r="I67" s="134">
        <v>4802340</v>
      </c>
      <c r="J67" s="134">
        <v>238366</v>
      </c>
      <c r="K67" s="134">
        <v>51332</v>
      </c>
      <c r="L67" s="148">
        <v>0</v>
      </c>
      <c r="M67" s="144">
        <f t="shared" si="10"/>
        <v>5092038</v>
      </c>
      <c r="N67" s="152">
        <v>83748</v>
      </c>
      <c r="O67" s="134">
        <v>130396</v>
      </c>
      <c r="P67" s="197">
        <v>148416</v>
      </c>
      <c r="Q67" s="197"/>
      <c r="R67" s="148">
        <v>0</v>
      </c>
      <c r="S67" s="142">
        <f t="shared" si="12"/>
        <v>362560</v>
      </c>
      <c r="T67" s="154">
        <f t="shared" si="5"/>
        <v>83748</v>
      </c>
      <c r="U67" s="14">
        <f t="shared" si="6"/>
        <v>15016045</v>
      </c>
      <c r="V67" s="14">
        <f t="shared" si="7"/>
        <v>1956905</v>
      </c>
      <c r="W67" s="14">
        <f t="shared" si="8"/>
        <v>158346</v>
      </c>
      <c r="X67" s="19">
        <f t="shared" si="9"/>
        <v>0</v>
      </c>
      <c r="Y67" s="15">
        <f t="shared" si="11"/>
        <v>17215044</v>
      </c>
    </row>
    <row r="68" spans="1:25" s="2" customFormat="1" ht="12.75" x14ac:dyDescent="0.2">
      <c r="A68" s="11" t="s">
        <v>68</v>
      </c>
      <c r="B68" s="141">
        <v>0</v>
      </c>
      <c r="C68" s="134">
        <v>10134493</v>
      </c>
      <c r="D68" s="134">
        <v>1583693</v>
      </c>
      <c r="E68" s="134">
        <v>104485</v>
      </c>
      <c r="F68" s="133">
        <v>0</v>
      </c>
      <c r="G68" s="144">
        <f t="shared" si="4"/>
        <v>11822671</v>
      </c>
      <c r="H68" s="141">
        <v>0</v>
      </c>
      <c r="I68" s="134">
        <v>4799113</v>
      </c>
      <c r="J68" s="134">
        <v>245992</v>
      </c>
      <c r="K68" s="134">
        <v>53158</v>
      </c>
      <c r="L68" s="148">
        <v>0</v>
      </c>
      <c r="M68" s="144">
        <f t="shared" si="10"/>
        <v>5098263</v>
      </c>
      <c r="N68" s="152">
        <v>83748</v>
      </c>
      <c r="O68" s="134">
        <v>130396</v>
      </c>
      <c r="P68" s="197">
        <v>148416</v>
      </c>
      <c r="Q68" s="197"/>
      <c r="R68" s="148">
        <v>0</v>
      </c>
      <c r="S68" s="142">
        <f t="shared" si="12"/>
        <v>362560</v>
      </c>
      <c r="T68" s="154">
        <f t="shared" si="5"/>
        <v>83748</v>
      </c>
      <c r="U68" s="14">
        <f t="shared" si="6"/>
        <v>15064002</v>
      </c>
      <c r="V68" s="14">
        <f t="shared" si="7"/>
        <v>1978101</v>
      </c>
      <c r="W68" s="14">
        <f t="shared" si="8"/>
        <v>157643</v>
      </c>
      <c r="X68" s="19">
        <f t="shared" si="9"/>
        <v>0</v>
      </c>
      <c r="Y68" s="15">
        <f t="shared" si="11"/>
        <v>17283494</v>
      </c>
    </row>
    <row r="69" spans="1:25" s="2" customFormat="1" ht="12.75" x14ac:dyDescent="0.2">
      <c r="A69" s="11" t="s">
        <v>69</v>
      </c>
      <c r="B69" s="141">
        <v>0</v>
      </c>
      <c r="C69" s="134">
        <v>10183985</v>
      </c>
      <c r="D69" s="134">
        <v>1592977</v>
      </c>
      <c r="E69" s="134">
        <v>109841</v>
      </c>
      <c r="F69" s="133">
        <v>0</v>
      </c>
      <c r="G69" s="144">
        <f t="shared" si="4"/>
        <v>11886803</v>
      </c>
      <c r="H69" s="141">
        <v>0</v>
      </c>
      <c r="I69" s="134">
        <v>4788476</v>
      </c>
      <c r="J69" s="134">
        <v>251467</v>
      </c>
      <c r="K69" s="134">
        <v>56123</v>
      </c>
      <c r="L69" s="148">
        <v>0</v>
      </c>
      <c r="M69" s="144">
        <f t="shared" si="10"/>
        <v>5096066</v>
      </c>
      <c r="N69" s="152">
        <v>83748</v>
      </c>
      <c r="O69" s="134">
        <v>130396</v>
      </c>
      <c r="P69" s="197">
        <v>148416</v>
      </c>
      <c r="Q69" s="197"/>
      <c r="R69" s="148">
        <v>0</v>
      </c>
      <c r="S69" s="142">
        <f t="shared" si="12"/>
        <v>362560</v>
      </c>
      <c r="T69" s="154">
        <f t="shared" si="5"/>
        <v>83748</v>
      </c>
      <c r="U69" s="14">
        <f t="shared" si="6"/>
        <v>15102857</v>
      </c>
      <c r="V69" s="14">
        <f t="shared" si="7"/>
        <v>1992860</v>
      </c>
      <c r="W69" s="14">
        <f t="shared" si="8"/>
        <v>165964</v>
      </c>
      <c r="X69" s="19">
        <f t="shared" si="9"/>
        <v>0</v>
      </c>
      <c r="Y69" s="15">
        <f t="shared" si="11"/>
        <v>17345429</v>
      </c>
    </row>
    <row r="70" spans="1:25" s="2" customFormat="1" ht="12.75" x14ac:dyDescent="0.2">
      <c r="A70" s="11" t="s">
        <v>70</v>
      </c>
      <c r="B70" s="141">
        <v>0</v>
      </c>
      <c r="C70" s="134">
        <v>10245644</v>
      </c>
      <c r="D70" s="134">
        <v>1606574</v>
      </c>
      <c r="E70" s="134">
        <v>116226</v>
      </c>
      <c r="F70" s="133">
        <v>0</v>
      </c>
      <c r="G70" s="144">
        <f t="shared" si="4"/>
        <v>11968444</v>
      </c>
      <c r="H70" s="141">
        <v>0</v>
      </c>
      <c r="I70" s="134">
        <v>4779229</v>
      </c>
      <c r="J70" s="134">
        <v>257128</v>
      </c>
      <c r="K70" s="134">
        <v>62345</v>
      </c>
      <c r="L70" s="148">
        <v>0</v>
      </c>
      <c r="M70" s="144">
        <f t="shared" si="10"/>
        <v>5098702</v>
      </c>
      <c r="N70" s="152">
        <v>83748</v>
      </c>
      <c r="O70" s="134">
        <v>130396</v>
      </c>
      <c r="P70" s="197">
        <v>148416</v>
      </c>
      <c r="Q70" s="197"/>
      <c r="R70" s="148">
        <v>0</v>
      </c>
      <c r="S70" s="142">
        <f t="shared" si="12"/>
        <v>362560</v>
      </c>
      <c r="T70" s="154">
        <f t="shared" si="5"/>
        <v>83748</v>
      </c>
      <c r="U70" s="14">
        <f t="shared" si="6"/>
        <v>15155269</v>
      </c>
      <c r="V70" s="14">
        <f t="shared" si="7"/>
        <v>2012118</v>
      </c>
      <c r="W70" s="14">
        <f t="shared" si="8"/>
        <v>178571</v>
      </c>
      <c r="X70" s="19">
        <f t="shared" si="9"/>
        <v>0</v>
      </c>
      <c r="Y70" s="15">
        <f t="shared" si="11"/>
        <v>17429706</v>
      </c>
    </row>
    <row r="71" spans="1:25" s="2" customFormat="1" ht="12.75" x14ac:dyDescent="0.2">
      <c r="A71" s="11" t="s">
        <v>71</v>
      </c>
      <c r="B71" s="141">
        <v>0</v>
      </c>
      <c r="C71" s="134">
        <v>10278555</v>
      </c>
      <c r="D71" s="134">
        <v>1613046</v>
      </c>
      <c r="E71" s="134">
        <v>117386</v>
      </c>
      <c r="F71" s="133">
        <v>0</v>
      </c>
      <c r="G71" s="144">
        <f t="shared" si="4"/>
        <v>12008987</v>
      </c>
      <c r="H71" s="141">
        <v>0</v>
      </c>
      <c r="I71" s="134">
        <v>4756247</v>
      </c>
      <c r="J71" s="134">
        <v>263986</v>
      </c>
      <c r="K71" s="134">
        <v>70259</v>
      </c>
      <c r="L71" s="148">
        <v>0</v>
      </c>
      <c r="M71" s="144">
        <f t="shared" si="10"/>
        <v>5090492</v>
      </c>
      <c r="N71" s="152">
        <v>83748</v>
      </c>
      <c r="O71" s="134">
        <v>130396</v>
      </c>
      <c r="P71" s="197">
        <v>148416</v>
      </c>
      <c r="Q71" s="197"/>
      <c r="R71" s="148">
        <v>0</v>
      </c>
      <c r="S71" s="142">
        <f t="shared" si="12"/>
        <v>362560</v>
      </c>
      <c r="T71" s="154">
        <f t="shared" si="5"/>
        <v>83748</v>
      </c>
      <c r="U71" s="14">
        <f t="shared" si="6"/>
        <v>15165198</v>
      </c>
      <c r="V71" s="14">
        <f t="shared" si="7"/>
        <v>2025448</v>
      </c>
      <c r="W71" s="14">
        <f t="shared" si="8"/>
        <v>187645</v>
      </c>
      <c r="X71" s="19">
        <f t="shared" si="9"/>
        <v>0</v>
      </c>
      <c r="Y71" s="15">
        <f t="shared" si="11"/>
        <v>17462039</v>
      </c>
    </row>
    <row r="72" spans="1:25" s="2" customFormat="1" ht="12.75" x14ac:dyDescent="0.2">
      <c r="A72" s="11" t="s">
        <v>72</v>
      </c>
      <c r="B72" s="141">
        <v>0</v>
      </c>
      <c r="C72" s="134">
        <v>10287259</v>
      </c>
      <c r="D72" s="134">
        <v>1622034</v>
      </c>
      <c r="E72" s="134">
        <v>121593</v>
      </c>
      <c r="F72" s="133">
        <v>0</v>
      </c>
      <c r="G72" s="144">
        <f t="shared" si="4"/>
        <v>12030886</v>
      </c>
      <c r="H72" s="141">
        <v>0</v>
      </c>
      <c r="I72" s="134">
        <v>4797632</v>
      </c>
      <c r="J72" s="134">
        <v>272871</v>
      </c>
      <c r="K72" s="134">
        <v>77805</v>
      </c>
      <c r="L72" s="148">
        <v>0</v>
      </c>
      <c r="M72" s="144">
        <f t="shared" si="10"/>
        <v>5148308</v>
      </c>
      <c r="N72" s="152">
        <v>83748</v>
      </c>
      <c r="O72" s="134">
        <v>130396</v>
      </c>
      <c r="P72" s="197">
        <v>148416</v>
      </c>
      <c r="Q72" s="197"/>
      <c r="R72" s="148">
        <v>0</v>
      </c>
      <c r="S72" s="142">
        <f t="shared" si="12"/>
        <v>362560</v>
      </c>
      <c r="T72" s="154">
        <f t="shared" si="5"/>
        <v>83748</v>
      </c>
      <c r="U72" s="14">
        <f t="shared" si="6"/>
        <v>15215287</v>
      </c>
      <c r="V72" s="14">
        <f t="shared" si="7"/>
        <v>2043321</v>
      </c>
      <c r="W72" s="14">
        <f t="shared" si="8"/>
        <v>199398</v>
      </c>
      <c r="X72" s="19">
        <f t="shared" si="9"/>
        <v>0</v>
      </c>
      <c r="Y72" s="15">
        <f t="shared" si="11"/>
        <v>17541754</v>
      </c>
    </row>
    <row r="73" spans="1:25" s="2" customFormat="1" ht="12.75" x14ac:dyDescent="0.2">
      <c r="A73" s="11" t="s">
        <v>73</v>
      </c>
      <c r="B73" s="141">
        <v>0</v>
      </c>
      <c r="C73" s="134">
        <v>10310310</v>
      </c>
      <c r="D73" s="134">
        <v>1629482</v>
      </c>
      <c r="E73" s="134">
        <v>124168</v>
      </c>
      <c r="F73" s="133">
        <v>0</v>
      </c>
      <c r="G73" s="144">
        <f t="shared" si="4"/>
        <v>12063960</v>
      </c>
      <c r="H73" s="141">
        <v>0</v>
      </c>
      <c r="I73" s="134">
        <v>4818105</v>
      </c>
      <c r="J73" s="134">
        <v>347797</v>
      </c>
      <c r="K73" s="134">
        <v>80817</v>
      </c>
      <c r="L73" s="148">
        <v>0</v>
      </c>
      <c r="M73" s="144">
        <f t="shared" si="10"/>
        <v>5246719</v>
      </c>
      <c r="N73" s="152">
        <v>78082</v>
      </c>
      <c r="O73" s="134">
        <v>243864</v>
      </c>
      <c r="P73" s="134">
        <v>119789</v>
      </c>
      <c r="Q73" s="134">
        <v>116162</v>
      </c>
      <c r="R73" s="134">
        <v>310</v>
      </c>
      <c r="S73" s="142">
        <f t="shared" ref="S73:S83" si="13">+SUM(N73:R73)</f>
        <v>558207</v>
      </c>
      <c r="T73" s="154">
        <f t="shared" si="5"/>
        <v>78082</v>
      </c>
      <c r="U73" s="14">
        <f t="shared" si="6"/>
        <v>15372279</v>
      </c>
      <c r="V73" s="14">
        <f t="shared" si="7"/>
        <v>2097068</v>
      </c>
      <c r="W73" s="14">
        <f t="shared" si="8"/>
        <v>321147</v>
      </c>
      <c r="X73" s="14">
        <f t="shared" si="9"/>
        <v>310</v>
      </c>
      <c r="Y73" s="15">
        <f t="shared" si="11"/>
        <v>17868886</v>
      </c>
    </row>
    <row r="74" spans="1:25" s="2" customFormat="1" ht="12.75" x14ac:dyDescent="0.2">
      <c r="A74" s="11" t="s">
        <v>74</v>
      </c>
      <c r="B74" s="141">
        <v>0</v>
      </c>
      <c r="C74" s="134">
        <v>10341475</v>
      </c>
      <c r="D74" s="134">
        <v>1642202</v>
      </c>
      <c r="E74" s="134">
        <v>124363</v>
      </c>
      <c r="F74" s="133">
        <v>0</v>
      </c>
      <c r="G74" s="144">
        <f t="shared" si="4"/>
        <v>12108040</v>
      </c>
      <c r="H74" s="141">
        <v>0</v>
      </c>
      <c r="I74" s="134">
        <v>4808957</v>
      </c>
      <c r="J74" s="134">
        <v>351461</v>
      </c>
      <c r="K74" s="134">
        <v>83163</v>
      </c>
      <c r="L74" s="148">
        <v>0</v>
      </c>
      <c r="M74" s="144">
        <f t="shared" si="10"/>
        <v>5243581</v>
      </c>
      <c r="N74" s="152">
        <v>77966</v>
      </c>
      <c r="O74" s="134">
        <v>244414</v>
      </c>
      <c r="P74" s="134">
        <v>119007</v>
      </c>
      <c r="Q74" s="134">
        <v>124298</v>
      </c>
      <c r="R74" s="134">
        <v>476</v>
      </c>
      <c r="S74" s="142">
        <f t="shared" si="13"/>
        <v>566161</v>
      </c>
      <c r="T74" s="154">
        <f t="shared" si="5"/>
        <v>77966</v>
      </c>
      <c r="U74" s="14">
        <f t="shared" si="6"/>
        <v>15394846</v>
      </c>
      <c r="V74" s="14">
        <f t="shared" si="7"/>
        <v>2112670</v>
      </c>
      <c r="W74" s="14">
        <f t="shared" si="8"/>
        <v>331824</v>
      </c>
      <c r="X74" s="14">
        <f t="shared" si="9"/>
        <v>476</v>
      </c>
      <c r="Y74" s="15">
        <f t="shared" si="11"/>
        <v>17917782</v>
      </c>
    </row>
    <row r="75" spans="1:25" s="2" customFormat="1" ht="12.75" x14ac:dyDescent="0.2">
      <c r="A75" s="11" t="s">
        <v>75</v>
      </c>
      <c r="B75" s="141">
        <v>0</v>
      </c>
      <c r="C75" s="134">
        <v>10369827</v>
      </c>
      <c r="D75" s="134">
        <v>1651362</v>
      </c>
      <c r="E75" s="134">
        <v>124104</v>
      </c>
      <c r="F75" s="133">
        <v>0</v>
      </c>
      <c r="G75" s="144">
        <f t="shared" si="4"/>
        <v>12145293</v>
      </c>
      <c r="H75" s="141">
        <v>0</v>
      </c>
      <c r="I75" s="134">
        <v>4781171</v>
      </c>
      <c r="J75" s="134">
        <v>359490</v>
      </c>
      <c r="K75" s="134">
        <v>84233</v>
      </c>
      <c r="L75" s="148">
        <v>0</v>
      </c>
      <c r="M75" s="144">
        <f t="shared" si="10"/>
        <v>5224894</v>
      </c>
      <c r="N75" s="152">
        <v>78629</v>
      </c>
      <c r="O75" s="134">
        <v>247159</v>
      </c>
      <c r="P75" s="134">
        <v>119989</v>
      </c>
      <c r="Q75" s="134">
        <v>143876</v>
      </c>
      <c r="R75" s="134">
        <v>822</v>
      </c>
      <c r="S75" s="142">
        <f t="shared" si="13"/>
        <v>590475</v>
      </c>
      <c r="T75" s="154">
        <f t="shared" si="5"/>
        <v>78629</v>
      </c>
      <c r="U75" s="14">
        <f t="shared" si="6"/>
        <v>15398157</v>
      </c>
      <c r="V75" s="14">
        <f t="shared" si="7"/>
        <v>2130841</v>
      </c>
      <c r="W75" s="14">
        <f t="shared" si="8"/>
        <v>352213</v>
      </c>
      <c r="X75" s="14">
        <f t="shared" si="9"/>
        <v>822</v>
      </c>
      <c r="Y75" s="15">
        <f t="shared" si="11"/>
        <v>17960662</v>
      </c>
    </row>
    <row r="76" spans="1:25" s="2" customFormat="1" ht="12.75" x14ac:dyDescent="0.2">
      <c r="A76" s="11" t="s">
        <v>76</v>
      </c>
      <c r="B76" s="141">
        <v>0</v>
      </c>
      <c r="C76" s="134">
        <v>10397234</v>
      </c>
      <c r="D76" s="134">
        <v>1660266</v>
      </c>
      <c r="E76" s="134">
        <v>123507</v>
      </c>
      <c r="F76" s="133">
        <v>0</v>
      </c>
      <c r="G76" s="144">
        <f t="shared" si="4"/>
        <v>12181007</v>
      </c>
      <c r="H76" s="141">
        <v>0</v>
      </c>
      <c r="I76" s="134">
        <v>4766106</v>
      </c>
      <c r="J76" s="134">
        <v>360582</v>
      </c>
      <c r="K76" s="134">
        <v>86191</v>
      </c>
      <c r="L76" s="148">
        <v>0</v>
      </c>
      <c r="M76" s="144">
        <f t="shared" ref="M76:M90" si="14">+SUM(H76:L76)</f>
        <v>5212879</v>
      </c>
      <c r="N76" s="152">
        <v>72068</v>
      </c>
      <c r="O76" s="134">
        <v>245841</v>
      </c>
      <c r="P76" s="134">
        <v>120940</v>
      </c>
      <c r="Q76" s="134">
        <v>154224</v>
      </c>
      <c r="R76" s="134">
        <v>1420</v>
      </c>
      <c r="S76" s="142">
        <f t="shared" si="13"/>
        <v>594493</v>
      </c>
      <c r="T76" s="154">
        <f t="shared" si="5"/>
        <v>72068</v>
      </c>
      <c r="U76" s="14">
        <f t="shared" si="6"/>
        <v>15409181</v>
      </c>
      <c r="V76" s="14">
        <f t="shared" si="7"/>
        <v>2141788</v>
      </c>
      <c r="W76" s="14">
        <f t="shared" si="8"/>
        <v>363922</v>
      </c>
      <c r="X76" s="14">
        <f t="shared" si="9"/>
        <v>1420</v>
      </c>
      <c r="Y76" s="15">
        <f t="shared" ref="Y76:Y90" si="15">+G76+M76+S76</f>
        <v>17988379</v>
      </c>
    </row>
    <row r="77" spans="1:25" s="2" customFormat="1" ht="12.75" x14ac:dyDescent="0.2">
      <c r="A77" s="11" t="s">
        <v>77</v>
      </c>
      <c r="B77" s="141">
        <v>0</v>
      </c>
      <c r="C77" s="134">
        <v>10410517</v>
      </c>
      <c r="D77" s="134">
        <v>1670603</v>
      </c>
      <c r="E77" s="134">
        <v>124303</v>
      </c>
      <c r="F77" s="133">
        <v>0</v>
      </c>
      <c r="G77" s="144">
        <f t="shared" ref="G77:G90" si="16">SUM(B77:F77)</f>
        <v>12205423</v>
      </c>
      <c r="H77" s="141">
        <v>0</v>
      </c>
      <c r="I77" s="134">
        <v>4742622</v>
      </c>
      <c r="J77" s="134">
        <v>358884</v>
      </c>
      <c r="K77" s="134">
        <v>87015</v>
      </c>
      <c r="L77" s="148">
        <v>0</v>
      </c>
      <c r="M77" s="144">
        <f t="shared" si="14"/>
        <v>5188521</v>
      </c>
      <c r="N77" s="152">
        <v>70162</v>
      </c>
      <c r="O77" s="134">
        <v>243918</v>
      </c>
      <c r="P77" s="134">
        <v>121814</v>
      </c>
      <c r="Q77" s="134">
        <v>167677</v>
      </c>
      <c r="R77" s="134">
        <v>2333</v>
      </c>
      <c r="S77" s="142">
        <f t="shared" si="13"/>
        <v>605904</v>
      </c>
      <c r="T77" s="154">
        <f t="shared" ref="T77:T90" si="17">SUM(B77,H77,N77)</f>
        <v>70162</v>
      </c>
      <c r="U77" s="14">
        <f t="shared" ref="U77:U90" si="18">SUM(C77,I77,O77)</f>
        <v>15397057</v>
      </c>
      <c r="V77" s="14">
        <f t="shared" ref="V77:V90" si="19">SUM(D77,J77,P77)</f>
        <v>2151301</v>
      </c>
      <c r="W77" s="14">
        <f t="shared" ref="W77:W90" si="20">SUM(E77,K77,Q77)</f>
        <v>378995</v>
      </c>
      <c r="X77" s="14">
        <f t="shared" ref="X77:X90" si="21">SUM(F77,L77,R77)</f>
        <v>2333</v>
      </c>
      <c r="Y77" s="15">
        <f t="shared" si="15"/>
        <v>17999848</v>
      </c>
    </row>
    <row r="78" spans="1:25" s="2" customFormat="1" ht="12.75" x14ac:dyDescent="0.2">
      <c r="A78" s="11" t="s">
        <v>78</v>
      </c>
      <c r="B78" s="141">
        <v>0</v>
      </c>
      <c r="C78" s="134">
        <v>10423067</v>
      </c>
      <c r="D78" s="134">
        <v>1676933</v>
      </c>
      <c r="E78" s="134">
        <v>125752</v>
      </c>
      <c r="F78" s="133">
        <v>0</v>
      </c>
      <c r="G78" s="144">
        <f t="shared" si="16"/>
        <v>12225752</v>
      </c>
      <c r="H78" s="141">
        <v>0</v>
      </c>
      <c r="I78" s="134">
        <v>4758766</v>
      </c>
      <c r="J78" s="134">
        <v>355935</v>
      </c>
      <c r="K78" s="134">
        <v>90246</v>
      </c>
      <c r="L78" s="148">
        <v>0</v>
      </c>
      <c r="M78" s="144">
        <f t="shared" si="14"/>
        <v>5204947</v>
      </c>
      <c r="N78" s="152">
        <v>69251</v>
      </c>
      <c r="O78" s="134">
        <v>244263</v>
      </c>
      <c r="P78" s="134">
        <v>122409</v>
      </c>
      <c r="Q78" s="134">
        <v>186769</v>
      </c>
      <c r="R78" s="134">
        <v>3658</v>
      </c>
      <c r="S78" s="142">
        <f t="shared" si="13"/>
        <v>626350</v>
      </c>
      <c r="T78" s="154">
        <f t="shared" si="17"/>
        <v>69251</v>
      </c>
      <c r="U78" s="14">
        <f t="shared" si="18"/>
        <v>15426096</v>
      </c>
      <c r="V78" s="14">
        <f t="shared" si="19"/>
        <v>2155277</v>
      </c>
      <c r="W78" s="14">
        <f t="shared" si="20"/>
        <v>402767</v>
      </c>
      <c r="X78" s="14">
        <f t="shared" si="21"/>
        <v>3658</v>
      </c>
      <c r="Y78" s="15">
        <f t="shared" si="15"/>
        <v>18057049</v>
      </c>
    </row>
    <row r="79" spans="1:25" s="2" customFormat="1" ht="12.75" x14ac:dyDescent="0.2">
      <c r="A79" s="11" t="s">
        <v>79</v>
      </c>
      <c r="B79" s="141">
        <v>0</v>
      </c>
      <c r="C79" s="134">
        <v>10434854</v>
      </c>
      <c r="D79" s="134">
        <v>1681450</v>
      </c>
      <c r="E79" s="134">
        <v>129700</v>
      </c>
      <c r="F79" s="133">
        <v>0</v>
      </c>
      <c r="G79" s="144">
        <f t="shared" si="16"/>
        <v>12246004</v>
      </c>
      <c r="H79" s="141">
        <v>0</v>
      </c>
      <c r="I79" s="134">
        <v>4710161</v>
      </c>
      <c r="J79" s="134">
        <v>352658</v>
      </c>
      <c r="K79" s="134">
        <v>93713</v>
      </c>
      <c r="L79" s="148">
        <v>0</v>
      </c>
      <c r="M79" s="144">
        <f t="shared" si="14"/>
        <v>5156532</v>
      </c>
      <c r="N79" s="152">
        <v>53733</v>
      </c>
      <c r="O79" s="134">
        <v>245637</v>
      </c>
      <c r="P79" s="134">
        <v>123670</v>
      </c>
      <c r="Q79" s="134">
        <v>207662</v>
      </c>
      <c r="R79" s="134">
        <v>5218</v>
      </c>
      <c r="S79" s="142">
        <f t="shared" si="13"/>
        <v>635920</v>
      </c>
      <c r="T79" s="154">
        <f t="shared" si="17"/>
        <v>53733</v>
      </c>
      <c r="U79" s="14">
        <f t="shared" si="18"/>
        <v>15390652</v>
      </c>
      <c r="V79" s="14">
        <f t="shared" si="19"/>
        <v>2157778</v>
      </c>
      <c r="W79" s="14">
        <f t="shared" si="20"/>
        <v>431075</v>
      </c>
      <c r="X79" s="14">
        <f t="shared" si="21"/>
        <v>5218</v>
      </c>
      <c r="Y79" s="15">
        <f t="shared" si="15"/>
        <v>18038456</v>
      </c>
    </row>
    <row r="80" spans="1:25" s="2" customFormat="1" ht="12.75" x14ac:dyDescent="0.2">
      <c r="A80" s="11" t="s">
        <v>80</v>
      </c>
      <c r="B80" s="141">
        <v>0</v>
      </c>
      <c r="C80" s="134">
        <v>10444455</v>
      </c>
      <c r="D80" s="134">
        <v>1684063</v>
      </c>
      <c r="E80" s="134">
        <v>138038</v>
      </c>
      <c r="F80" s="133">
        <v>0</v>
      </c>
      <c r="G80" s="144">
        <f t="shared" si="16"/>
        <v>12266556</v>
      </c>
      <c r="H80" s="141">
        <v>0</v>
      </c>
      <c r="I80" s="134">
        <v>4700908</v>
      </c>
      <c r="J80" s="134">
        <v>350378</v>
      </c>
      <c r="K80" s="134">
        <v>97462</v>
      </c>
      <c r="L80" s="148">
        <v>0</v>
      </c>
      <c r="M80" s="144">
        <f t="shared" si="14"/>
        <v>5148748</v>
      </c>
      <c r="N80" s="152">
        <v>40096</v>
      </c>
      <c r="O80" s="134">
        <v>246636</v>
      </c>
      <c r="P80" s="133">
        <v>0</v>
      </c>
      <c r="Q80" s="134">
        <v>356720</v>
      </c>
      <c r="R80" s="134">
        <v>7230</v>
      </c>
      <c r="S80" s="142">
        <f t="shared" si="13"/>
        <v>650682</v>
      </c>
      <c r="T80" s="154">
        <f t="shared" si="17"/>
        <v>40096</v>
      </c>
      <c r="U80" s="14">
        <f t="shared" si="18"/>
        <v>15391999</v>
      </c>
      <c r="V80" s="14">
        <f t="shared" si="19"/>
        <v>2034441</v>
      </c>
      <c r="W80" s="14">
        <f t="shared" si="20"/>
        <v>592220</v>
      </c>
      <c r="X80" s="14">
        <f t="shared" si="21"/>
        <v>7230</v>
      </c>
      <c r="Y80" s="15">
        <f t="shared" si="15"/>
        <v>18065986</v>
      </c>
    </row>
    <row r="81" spans="1:25" s="2" customFormat="1" ht="12.75" x14ac:dyDescent="0.2">
      <c r="A81" s="11" t="s">
        <v>81</v>
      </c>
      <c r="B81" s="141">
        <v>0</v>
      </c>
      <c r="C81" s="134">
        <v>10370114</v>
      </c>
      <c r="D81" s="134">
        <v>1686293</v>
      </c>
      <c r="E81" s="134">
        <v>223821</v>
      </c>
      <c r="F81" s="133">
        <v>0</v>
      </c>
      <c r="G81" s="144">
        <f t="shared" si="16"/>
        <v>12280228</v>
      </c>
      <c r="H81" s="141">
        <v>0</v>
      </c>
      <c r="I81" s="134">
        <v>4597240</v>
      </c>
      <c r="J81" s="134">
        <v>348699</v>
      </c>
      <c r="K81" s="134">
        <v>101324</v>
      </c>
      <c r="L81" s="148">
        <v>0</v>
      </c>
      <c r="M81" s="144">
        <f t="shared" si="14"/>
        <v>5047263</v>
      </c>
      <c r="N81" s="152">
        <v>39222</v>
      </c>
      <c r="O81" s="134">
        <v>243463</v>
      </c>
      <c r="P81" s="133">
        <v>0</v>
      </c>
      <c r="Q81" s="134">
        <v>399614</v>
      </c>
      <c r="R81" s="134">
        <v>11522</v>
      </c>
      <c r="S81" s="142">
        <f t="shared" si="13"/>
        <v>693821</v>
      </c>
      <c r="T81" s="154">
        <f t="shared" si="17"/>
        <v>39222</v>
      </c>
      <c r="U81" s="14">
        <f t="shared" si="18"/>
        <v>15210817</v>
      </c>
      <c r="V81" s="14">
        <f t="shared" si="19"/>
        <v>2034992</v>
      </c>
      <c r="W81" s="14">
        <f t="shared" si="20"/>
        <v>724759</v>
      </c>
      <c r="X81" s="14">
        <f t="shared" si="21"/>
        <v>11522</v>
      </c>
      <c r="Y81" s="15">
        <f t="shared" si="15"/>
        <v>18021312</v>
      </c>
    </row>
    <row r="82" spans="1:25" s="2" customFormat="1" ht="12.75" x14ac:dyDescent="0.2">
      <c r="A82" s="11" t="s">
        <v>82</v>
      </c>
      <c r="B82" s="141">
        <v>0</v>
      </c>
      <c r="C82" s="134">
        <v>10218872</v>
      </c>
      <c r="D82" s="134">
        <v>1687159</v>
      </c>
      <c r="E82" s="134">
        <v>375403</v>
      </c>
      <c r="F82" s="133">
        <v>0</v>
      </c>
      <c r="G82" s="144">
        <f t="shared" si="16"/>
        <v>12281434</v>
      </c>
      <c r="H82" s="141">
        <v>0</v>
      </c>
      <c r="I82" s="134">
        <v>4574077</v>
      </c>
      <c r="J82" s="134">
        <v>344972</v>
      </c>
      <c r="K82" s="134">
        <v>106918</v>
      </c>
      <c r="L82" s="148">
        <v>0</v>
      </c>
      <c r="M82" s="144">
        <f t="shared" si="14"/>
        <v>5025967</v>
      </c>
      <c r="N82" s="152">
        <v>18361</v>
      </c>
      <c r="O82" s="134">
        <v>243568</v>
      </c>
      <c r="P82" s="133">
        <v>0</v>
      </c>
      <c r="Q82" s="134">
        <v>438789</v>
      </c>
      <c r="R82" s="134">
        <v>16912</v>
      </c>
      <c r="S82" s="142">
        <f t="shared" si="13"/>
        <v>717630</v>
      </c>
      <c r="T82" s="154">
        <f t="shared" si="17"/>
        <v>18361</v>
      </c>
      <c r="U82" s="14">
        <f t="shared" si="18"/>
        <v>15036517</v>
      </c>
      <c r="V82" s="14">
        <f t="shared" si="19"/>
        <v>2032131</v>
      </c>
      <c r="W82" s="14">
        <f t="shared" si="20"/>
        <v>921110</v>
      </c>
      <c r="X82" s="14">
        <f t="shared" si="21"/>
        <v>16912</v>
      </c>
      <c r="Y82" s="15">
        <f t="shared" si="15"/>
        <v>18025031</v>
      </c>
    </row>
    <row r="83" spans="1:25" s="2" customFormat="1" ht="12.75" x14ac:dyDescent="0.2">
      <c r="A83" s="11" t="s">
        <v>83</v>
      </c>
      <c r="B83" s="141">
        <v>0</v>
      </c>
      <c r="C83" s="134">
        <v>10134243</v>
      </c>
      <c r="D83" s="134">
        <v>1684907</v>
      </c>
      <c r="E83" s="134">
        <v>451234</v>
      </c>
      <c r="F83" s="133">
        <v>0</v>
      </c>
      <c r="G83" s="144">
        <f t="shared" si="16"/>
        <v>12270384</v>
      </c>
      <c r="H83" s="141">
        <v>0</v>
      </c>
      <c r="I83" s="134">
        <v>4540113</v>
      </c>
      <c r="J83" s="134">
        <v>342781</v>
      </c>
      <c r="K83" s="134">
        <v>113043</v>
      </c>
      <c r="L83" s="148">
        <v>0</v>
      </c>
      <c r="M83" s="144">
        <f t="shared" si="14"/>
        <v>4995937</v>
      </c>
      <c r="N83" s="152">
        <v>8472</v>
      </c>
      <c r="O83" s="134">
        <v>244483</v>
      </c>
      <c r="P83" s="133">
        <v>0</v>
      </c>
      <c r="Q83" s="134">
        <v>491699</v>
      </c>
      <c r="R83" s="134">
        <v>22256</v>
      </c>
      <c r="S83" s="142">
        <f t="shared" si="13"/>
        <v>766910</v>
      </c>
      <c r="T83" s="154">
        <f t="shared" si="17"/>
        <v>8472</v>
      </c>
      <c r="U83" s="14">
        <f t="shared" si="18"/>
        <v>14918839</v>
      </c>
      <c r="V83" s="14">
        <f t="shared" si="19"/>
        <v>2027688</v>
      </c>
      <c r="W83" s="14">
        <f t="shared" si="20"/>
        <v>1055976</v>
      </c>
      <c r="X83" s="14">
        <f t="shared" si="21"/>
        <v>22256</v>
      </c>
      <c r="Y83" s="15">
        <f t="shared" si="15"/>
        <v>18033231</v>
      </c>
    </row>
    <row r="84" spans="1:25" s="2" customFormat="1" ht="12.75" x14ac:dyDescent="0.2">
      <c r="A84" s="11" t="s">
        <v>84</v>
      </c>
      <c r="B84" s="141">
        <v>0</v>
      </c>
      <c r="C84" s="134">
        <v>9581956</v>
      </c>
      <c r="D84" s="134">
        <v>1664758</v>
      </c>
      <c r="E84" s="134">
        <v>525306</v>
      </c>
      <c r="F84" s="133">
        <v>0</v>
      </c>
      <c r="G84" s="144">
        <f t="shared" si="16"/>
        <v>11772020</v>
      </c>
      <c r="H84" s="141">
        <v>0</v>
      </c>
      <c r="I84" s="134">
        <v>4589205</v>
      </c>
      <c r="J84" s="134">
        <v>341647</v>
      </c>
      <c r="K84" s="134">
        <v>124793</v>
      </c>
      <c r="L84" s="148">
        <v>0</v>
      </c>
      <c r="M84" s="144">
        <f t="shared" si="14"/>
        <v>5055645</v>
      </c>
      <c r="N84" s="152">
        <v>3009</v>
      </c>
      <c r="O84" s="134">
        <v>246983</v>
      </c>
      <c r="P84" s="133">
        <v>0</v>
      </c>
      <c r="Q84" s="134">
        <v>498724</v>
      </c>
      <c r="R84" s="134">
        <v>28176</v>
      </c>
      <c r="S84" s="142">
        <f>SUM(N84:R84)</f>
        <v>776892</v>
      </c>
      <c r="T84" s="154">
        <f t="shared" si="17"/>
        <v>3009</v>
      </c>
      <c r="U84" s="14">
        <f t="shared" si="18"/>
        <v>14418144</v>
      </c>
      <c r="V84" s="14">
        <f t="shared" si="19"/>
        <v>2006405</v>
      </c>
      <c r="W84" s="14">
        <f t="shared" si="20"/>
        <v>1148823</v>
      </c>
      <c r="X84" s="14">
        <f t="shared" si="21"/>
        <v>28176</v>
      </c>
      <c r="Y84" s="15">
        <f t="shared" si="15"/>
        <v>17604557</v>
      </c>
    </row>
    <row r="85" spans="1:25" s="2" customFormat="1" ht="12.75" x14ac:dyDescent="0.2">
      <c r="A85" s="11" t="s">
        <v>85</v>
      </c>
      <c r="B85" s="141">
        <v>0</v>
      </c>
      <c r="C85" s="134">
        <v>9146755</v>
      </c>
      <c r="D85" s="134">
        <v>1641546</v>
      </c>
      <c r="E85" s="134">
        <v>542170</v>
      </c>
      <c r="F85" s="133">
        <v>0</v>
      </c>
      <c r="G85" s="144">
        <f t="shared" si="16"/>
        <v>11330471</v>
      </c>
      <c r="H85" s="141">
        <v>0</v>
      </c>
      <c r="I85" s="134">
        <v>4571476</v>
      </c>
      <c r="J85" s="134">
        <v>337990</v>
      </c>
      <c r="K85" s="134">
        <v>132078</v>
      </c>
      <c r="L85" s="148">
        <v>0</v>
      </c>
      <c r="M85" s="144">
        <f t="shared" si="14"/>
        <v>5041544</v>
      </c>
      <c r="N85" s="152">
        <v>2310</v>
      </c>
      <c r="O85" s="134">
        <v>229810</v>
      </c>
      <c r="P85" s="133">
        <v>0</v>
      </c>
      <c r="Q85" s="134">
        <v>548441</v>
      </c>
      <c r="R85" s="134">
        <v>108216</v>
      </c>
      <c r="S85" s="142">
        <f>SUM(N85:R85)</f>
        <v>888777</v>
      </c>
      <c r="T85" s="154">
        <f t="shared" si="17"/>
        <v>2310</v>
      </c>
      <c r="U85" s="14">
        <f t="shared" si="18"/>
        <v>13948041</v>
      </c>
      <c r="V85" s="14">
        <f t="shared" si="19"/>
        <v>1979536</v>
      </c>
      <c r="W85" s="14">
        <f t="shared" si="20"/>
        <v>1222689</v>
      </c>
      <c r="X85" s="14">
        <f t="shared" si="21"/>
        <v>108216</v>
      </c>
      <c r="Y85" s="15">
        <f t="shared" si="15"/>
        <v>17260792</v>
      </c>
    </row>
    <row r="86" spans="1:25" s="2" customFormat="1" ht="12.75" x14ac:dyDescent="0.2">
      <c r="A86" s="11" t="s">
        <v>86</v>
      </c>
      <c r="B86" s="141">
        <v>0</v>
      </c>
      <c r="C86" s="134">
        <v>8685881</v>
      </c>
      <c r="D86" s="134">
        <v>1616146</v>
      </c>
      <c r="E86" s="134">
        <v>567987</v>
      </c>
      <c r="F86" s="133">
        <v>0</v>
      </c>
      <c r="G86" s="144">
        <f t="shared" si="16"/>
        <v>10870014</v>
      </c>
      <c r="H86" s="141">
        <v>0</v>
      </c>
      <c r="I86" s="134">
        <v>4564274</v>
      </c>
      <c r="J86" s="134">
        <v>335472</v>
      </c>
      <c r="K86" s="134">
        <v>138890</v>
      </c>
      <c r="L86" s="148">
        <v>0</v>
      </c>
      <c r="M86" s="144">
        <f t="shared" si="14"/>
        <v>5038636</v>
      </c>
      <c r="N86" s="152">
        <v>1716</v>
      </c>
      <c r="O86" s="134">
        <v>229985</v>
      </c>
      <c r="P86" s="133">
        <v>0</v>
      </c>
      <c r="Q86" s="134">
        <v>581320</v>
      </c>
      <c r="R86" s="134">
        <v>132846</v>
      </c>
      <c r="S86" s="142">
        <f t="shared" ref="S86:S90" si="22">SUM(N86:R86)</f>
        <v>945867</v>
      </c>
      <c r="T86" s="154">
        <f t="shared" si="17"/>
        <v>1716</v>
      </c>
      <c r="U86" s="14">
        <f t="shared" si="18"/>
        <v>13480140</v>
      </c>
      <c r="V86" s="14">
        <f t="shared" si="19"/>
        <v>1951618</v>
      </c>
      <c r="W86" s="14">
        <f t="shared" si="20"/>
        <v>1288197</v>
      </c>
      <c r="X86" s="14">
        <f t="shared" si="21"/>
        <v>132846</v>
      </c>
      <c r="Y86" s="15">
        <f t="shared" si="15"/>
        <v>16854517</v>
      </c>
    </row>
    <row r="87" spans="1:25" s="2" customFormat="1" ht="12.75" x14ac:dyDescent="0.2">
      <c r="A87" s="11" t="s">
        <v>87</v>
      </c>
      <c r="B87" s="141">
        <v>0</v>
      </c>
      <c r="C87" s="134">
        <v>8347296</v>
      </c>
      <c r="D87" s="134">
        <v>1596466</v>
      </c>
      <c r="E87" s="134">
        <v>561069</v>
      </c>
      <c r="F87" s="133">
        <v>0</v>
      </c>
      <c r="G87" s="144">
        <f t="shared" si="16"/>
        <v>10504831</v>
      </c>
      <c r="H87" s="141">
        <v>0</v>
      </c>
      <c r="I87" s="134">
        <v>4244051</v>
      </c>
      <c r="J87" s="134">
        <v>325738</v>
      </c>
      <c r="K87" s="134">
        <v>153596</v>
      </c>
      <c r="L87" s="148">
        <v>0</v>
      </c>
      <c r="M87" s="144">
        <f t="shared" si="14"/>
        <v>4723385</v>
      </c>
      <c r="N87" s="141">
        <v>0</v>
      </c>
      <c r="O87" s="134">
        <v>223268</v>
      </c>
      <c r="P87" s="133">
        <v>0</v>
      </c>
      <c r="Q87" s="134">
        <v>615250</v>
      </c>
      <c r="R87" s="134">
        <v>193805</v>
      </c>
      <c r="S87" s="142">
        <f t="shared" si="22"/>
        <v>1032323</v>
      </c>
      <c r="T87" s="155">
        <f t="shared" si="17"/>
        <v>0</v>
      </c>
      <c r="U87" s="14">
        <f t="shared" si="18"/>
        <v>12814615</v>
      </c>
      <c r="V87" s="14">
        <f t="shared" si="19"/>
        <v>1922204</v>
      </c>
      <c r="W87" s="14">
        <f t="shared" si="20"/>
        <v>1329915</v>
      </c>
      <c r="X87" s="14">
        <f t="shared" si="21"/>
        <v>193805</v>
      </c>
      <c r="Y87" s="15">
        <f t="shared" si="15"/>
        <v>16260539</v>
      </c>
    </row>
    <row r="88" spans="1:25" s="2" customFormat="1" ht="12.75" x14ac:dyDescent="0.2">
      <c r="A88" s="11" t="s">
        <v>88</v>
      </c>
      <c r="B88" s="141">
        <v>0</v>
      </c>
      <c r="C88" s="134">
        <v>8137359</v>
      </c>
      <c r="D88" s="134">
        <v>1595756</v>
      </c>
      <c r="E88" s="134">
        <v>559887</v>
      </c>
      <c r="F88" s="133">
        <v>0</v>
      </c>
      <c r="G88" s="144">
        <f t="shared" si="16"/>
        <v>10293002</v>
      </c>
      <c r="H88" s="141">
        <v>0</v>
      </c>
      <c r="I88" s="134">
        <v>4202478</v>
      </c>
      <c r="J88" s="134">
        <v>318105</v>
      </c>
      <c r="K88" s="134">
        <v>168402</v>
      </c>
      <c r="L88" s="148">
        <v>0</v>
      </c>
      <c r="M88" s="144">
        <f t="shared" si="14"/>
        <v>4688985</v>
      </c>
      <c r="N88" s="141">
        <v>0</v>
      </c>
      <c r="O88" s="134">
        <v>221264</v>
      </c>
      <c r="P88" s="133">
        <v>0</v>
      </c>
      <c r="Q88" s="134">
        <v>626708</v>
      </c>
      <c r="R88" s="134">
        <v>224404</v>
      </c>
      <c r="S88" s="142">
        <f t="shared" si="22"/>
        <v>1072376</v>
      </c>
      <c r="T88" s="155">
        <f t="shared" si="17"/>
        <v>0</v>
      </c>
      <c r="U88" s="14">
        <f t="shared" si="18"/>
        <v>12561101</v>
      </c>
      <c r="V88" s="14">
        <f t="shared" si="19"/>
        <v>1913861</v>
      </c>
      <c r="W88" s="14">
        <f t="shared" si="20"/>
        <v>1354997</v>
      </c>
      <c r="X88" s="14">
        <f t="shared" si="21"/>
        <v>224404</v>
      </c>
      <c r="Y88" s="15">
        <f t="shared" si="15"/>
        <v>16054363</v>
      </c>
    </row>
    <row r="89" spans="1:25" s="2" customFormat="1" ht="12.75" x14ac:dyDescent="0.2">
      <c r="A89" s="11" t="s">
        <v>89</v>
      </c>
      <c r="B89" s="141">
        <v>0</v>
      </c>
      <c r="C89" s="134">
        <v>7867450</v>
      </c>
      <c r="D89" s="134">
        <v>1594391</v>
      </c>
      <c r="E89" s="134">
        <v>645636</v>
      </c>
      <c r="F89" s="133">
        <v>0</v>
      </c>
      <c r="G89" s="144">
        <f t="shared" si="16"/>
        <v>10107477</v>
      </c>
      <c r="H89" s="141">
        <v>0</v>
      </c>
      <c r="I89" s="134">
        <v>4077090</v>
      </c>
      <c r="J89" s="134">
        <v>309061</v>
      </c>
      <c r="K89" s="134">
        <v>146570</v>
      </c>
      <c r="L89" s="134">
        <v>36551</v>
      </c>
      <c r="M89" s="144">
        <f t="shared" si="14"/>
        <v>4569272</v>
      </c>
      <c r="N89" s="141">
        <v>0</v>
      </c>
      <c r="O89" s="134">
        <v>221691</v>
      </c>
      <c r="P89" s="133">
        <v>0</v>
      </c>
      <c r="Q89" s="134">
        <v>638789</v>
      </c>
      <c r="R89" s="134">
        <v>255981</v>
      </c>
      <c r="S89" s="142">
        <f t="shared" si="22"/>
        <v>1116461</v>
      </c>
      <c r="T89" s="155">
        <f t="shared" si="17"/>
        <v>0</v>
      </c>
      <c r="U89" s="14">
        <f t="shared" si="18"/>
        <v>12166231</v>
      </c>
      <c r="V89" s="14">
        <f t="shared" si="19"/>
        <v>1903452</v>
      </c>
      <c r="W89" s="14">
        <f t="shared" si="20"/>
        <v>1430995</v>
      </c>
      <c r="X89" s="14">
        <f t="shared" si="21"/>
        <v>292532</v>
      </c>
      <c r="Y89" s="15">
        <f t="shared" si="15"/>
        <v>15793210</v>
      </c>
    </row>
    <row r="90" spans="1:25" s="2" customFormat="1" ht="12.75" x14ac:dyDescent="0.2">
      <c r="A90" s="11" t="s">
        <v>90</v>
      </c>
      <c r="B90" s="141">
        <v>0</v>
      </c>
      <c r="C90" s="134">
        <v>7721787</v>
      </c>
      <c r="D90" s="134">
        <v>1569091</v>
      </c>
      <c r="E90" s="134">
        <v>631840</v>
      </c>
      <c r="F90" s="133">
        <v>0</v>
      </c>
      <c r="G90" s="144">
        <f t="shared" si="16"/>
        <v>9922718</v>
      </c>
      <c r="H90" s="141">
        <v>0</v>
      </c>
      <c r="I90" s="134">
        <v>4063644</v>
      </c>
      <c r="J90" s="134">
        <v>301183</v>
      </c>
      <c r="K90" s="134">
        <v>151320</v>
      </c>
      <c r="L90" s="134">
        <v>44179</v>
      </c>
      <c r="M90" s="144">
        <f t="shared" si="14"/>
        <v>4560326</v>
      </c>
      <c r="N90" s="141">
        <v>0</v>
      </c>
      <c r="O90" s="134">
        <v>221929</v>
      </c>
      <c r="P90" s="133">
        <v>0</v>
      </c>
      <c r="Q90" s="134">
        <v>678424</v>
      </c>
      <c r="R90" s="134">
        <v>283486</v>
      </c>
      <c r="S90" s="142">
        <f t="shared" si="22"/>
        <v>1183839</v>
      </c>
      <c r="T90" s="155">
        <f t="shared" si="17"/>
        <v>0</v>
      </c>
      <c r="U90" s="14">
        <f t="shared" si="18"/>
        <v>12007360</v>
      </c>
      <c r="V90" s="14">
        <f t="shared" si="19"/>
        <v>1870274</v>
      </c>
      <c r="W90" s="14">
        <f t="shared" si="20"/>
        <v>1461584</v>
      </c>
      <c r="X90" s="14">
        <f t="shared" si="21"/>
        <v>327665</v>
      </c>
      <c r="Y90" s="15">
        <f t="shared" si="15"/>
        <v>15666883</v>
      </c>
    </row>
    <row r="91" spans="1:25" s="2" customFormat="1" ht="12.75" x14ac:dyDescent="0.2">
      <c r="A91" s="92" t="s">
        <v>91</v>
      </c>
      <c r="B91" s="141">
        <v>0</v>
      </c>
      <c r="C91" s="134">
        <v>7507427</v>
      </c>
      <c r="D91" s="134">
        <v>1592522</v>
      </c>
      <c r="E91" s="134">
        <v>519676</v>
      </c>
      <c r="F91" s="133">
        <v>0</v>
      </c>
      <c r="G91" s="144">
        <f t="shared" ref="G91:G92" si="23">SUM(B91:F91)</f>
        <v>9619625</v>
      </c>
      <c r="H91" s="141">
        <v>0</v>
      </c>
      <c r="I91" s="134">
        <v>4055726</v>
      </c>
      <c r="J91" s="134">
        <v>291551</v>
      </c>
      <c r="K91" s="134">
        <v>150919</v>
      </c>
      <c r="L91" s="134">
        <v>57106</v>
      </c>
      <c r="M91" s="144">
        <f t="shared" ref="M91:M94" si="24">+SUM(H91:L91)</f>
        <v>4555302</v>
      </c>
      <c r="N91" s="141">
        <v>0</v>
      </c>
      <c r="O91" s="134">
        <v>221730</v>
      </c>
      <c r="P91" s="133">
        <v>0</v>
      </c>
      <c r="Q91" s="134">
        <v>411989</v>
      </c>
      <c r="R91" s="134">
        <v>308750</v>
      </c>
      <c r="S91" s="142">
        <f t="shared" ref="S91:S94" si="25">SUM(N91:R91)</f>
        <v>942469</v>
      </c>
      <c r="T91" s="156">
        <f t="shared" ref="T91:T94" si="26">SUM(B91,H91,N91)</f>
        <v>0</v>
      </c>
      <c r="U91" s="93">
        <f t="shared" ref="U91" si="27">SUM(C91,I91,O91)</f>
        <v>11784883</v>
      </c>
      <c r="V91" s="93">
        <f t="shared" ref="V91" si="28">SUM(D91,J91,P91)</f>
        <v>1884073</v>
      </c>
      <c r="W91" s="93">
        <f t="shared" ref="W91" si="29">SUM(E91,K91,Q91)</f>
        <v>1082584</v>
      </c>
      <c r="X91" s="93">
        <f t="shared" ref="X91" si="30">SUM(F91,L91,R91)</f>
        <v>365856</v>
      </c>
      <c r="Y91" s="94">
        <f t="shared" ref="Y91" si="31">+G91+M91+S91</f>
        <v>15117396</v>
      </c>
    </row>
    <row r="92" spans="1:25" s="2" customFormat="1" ht="12.75" x14ac:dyDescent="0.2">
      <c r="A92" s="92" t="s">
        <v>97</v>
      </c>
      <c r="B92" s="141">
        <v>0</v>
      </c>
      <c r="C92" s="134">
        <v>7439699</v>
      </c>
      <c r="D92" s="134">
        <v>1529088</v>
      </c>
      <c r="E92" s="134">
        <v>479307</v>
      </c>
      <c r="F92" s="133">
        <v>0</v>
      </c>
      <c r="G92" s="144">
        <f t="shared" si="23"/>
        <v>9448094</v>
      </c>
      <c r="H92" s="141">
        <v>0</v>
      </c>
      <c r="I92" s="134">
        <v>4003445</v>
      </c>
      <c r="J92" s="134">
        <v>328679</v>
      </c>
      <c r="K92" s="134">
        <v>127403</v>
      </c>
      <c r="L92" s="134">
        <v>92449</v>
      </c>
      <c r="M92" s="144">
        <f t="shared" si="24"/>
        <v>4551976</v>
      </c>
      <c r="N92" s="141">
        <v>0</v>
      </c>
      <c r="O92" s="134">
        <v>221564</v>
      </c>
      <c r="P92" s="133">
        <v>0</v>
      </c>
      <c r="Q92" s="134">
        <v>413897</v>
      </c>
      <c r="R92" s="134">
        <v>324167</v>
      </c>
      <c r="S92" s="142">
        <f t="shared" si="25"/>
        <v>959628</v>
      </c>
      <c r="T92" s="156">
        <f t="shared" si="26"/>
        <v>0</v>
      </c>
      <c r="U92" s="93">
        <f t="shared" ref="U92:U94" si="32">SUM(C92,I92,O92)</f>
        <v>11664708</v>
      </c>
      <c r="V92" s="93">
        <f t="shared" ref="V92:V94" si="33">SUM(D92,J92,P92)</f>
        <v>1857767</v>
      </c>
      <c r="W92" s="93">
        <f t="shared" ref="W92:W94" si="34">SUM(E92,K92,Q92)</f>
        <v>1020607</v>
      </c>
      <c r="X92" s="93">
        <f t="shared" ref="X92:X94" si="35">SUM(F92,L92,R92)</f>
        <v>416616</v>
      </c>
      <c r="Y92" s="94">
        <f t="shared" ref="Y92:Y94" si="36">+G92+M92+S92</f>
        <v>14959698</v>
      </c>
    </row>
    <row r="93" spans="1:25" s="2" customFormat="1" ht="12.75" x14ac:dyDescent="0.2">
      <c r="A93" s="92" t="s">
        <v>96</v>
      </c>
      <c r="B93" s="169">
        <v>0</v>
      </c>
      <c r="C93" s="170">
        <v>7324458</v>
      </c>
      <c r="D93" s="170">
        <v>1506883</v>
      </c>
      <c r="E93" s="170">
        <v>441363</v>
      </c>
      <c r="F93" s="171">
        <v>0</v>
      </c>
      <c r="G93" s="172">
        <f>SUM(B93:F93)</f>
        <v>9272704</v>
      </c>
      <c r="H93" s="169">
        <v>0</v>
      </c>
      <c r="I93" s="170">
        <v>3900735</v>
      </c>
      <c r="J93" s="170">
        <v>331079</v>
      </c>
      <c r="K93" s="170">
        <v>104097</v>
      </c>
      <c r="L93" s="170">
        <v>127450</v>
      </c>
      <c r="M93" s="172">
        <f t="shared" si="24"/>
        <v>4463361</v>
      </c>
      <c r="N93" s="169">
        <v>0</v>
      </c>
      <c r="O93" s="170">
        <v>234000</v>
      </c>
      <c r="P93" s="171">
        <v>0</v>
      </c>
      <c r="Q93" s="170">
        <v>332718</v>
      </c>
      <c r="R93" s="170">
        <v>452685</v>
      </c>
      <c r="S93" s="173">
        <f t="shared" si="25"/>
        <v>1019403</v>
      </c>
      <c r="T93" s="156">
        <f t="shared" si="26"/>
        <v>0</v>
      </c>
      <c r="U93" s="93">
        <f t="shared" si="32"/>
        <v>11459193</v>
      </c>
      <c r="V93" s="93">
        <f t="shared" si="33"/>
        <v>1837962</v>
      </c>
      <c r="W93" s="93">
        <f t="shared" si="34"/>
        <v>878178</v>
      </c>
      <c r="X93" s="93">
        <f t="shared" si="35"/>
        <v>580135</v>
      </c>
      <c r="Y93" s="94">
        <f t="shared" si="36"/>
        <v>14755468</v>
      </c>
    </row>
    <row r="94" spans="1:25" s="2" customFormat="1" ht="12.75" x14ac:dyDescent="0.2">
      <c r="A94" s="92" t="s">
        <v>115</v>
      </c>
      <c r="B94" s="169">
        <v>0</v>
      </c>
      <c r="C94" s="170">
        <v>7225301</v>
      </c>
      <c r="D94" s="170">
        <v>1441047</v>
      </c>
      <c r="E94" s="170">
        <v>312157</v>
      </c>
      <c r="F94" s="189">
        <v>105991</v>
      </c>
      <c r="G94" s="172">
        <f t="shared" ref="G94" si="37">SUM(B94:F94)</f>
        <v>9084496</v>
      </c>
      <c r="H94" s="169">
        <v>0</v>
      </c>
      <c r="I94" s="170">
        <v>3648796</v>
      </c>
      <c r="J94" s="170">
        <v>333836</v>
      </c>
      <c r="K94" s="170">
        <v>127633</v>
      </c>
      <c r="L94" s="170">
        <v>122163</v>
      </c>
      <c r="M94" s="172">
        <f t="shared" si="24"/>
        <v>4232428</v>
      </c>
      <c r="N94" s="169">
        <v>0</v>
      </c>
      <c r="O94" s="170">
        <v>234839</v>
      </c>
      <c r="P94" s="171">
        <v>0</v>
      </c>
      <c r="Q94" s="170">
        <v>311560</v>
      </c>
      <c r="R94" s="170">
        <v>503670</v>
      </c>
      <c r="S94" s="173">
        <f t="shared" si="25"/>
        <v>1050069</v>
      </c>
      <c r="T94" s="156">
        <f t="shared" si="26"/>
        <v>0</v>
      </c>
      <c r="U94" s="93">
        <f t="shared" si="32"/>
        <v>11108936</v>
      </c>
      <c r="V94" s="93">
        <f t="shared" si="33"/>
        <v>1774883</v>
      </c>
      <c r="W94" s="93">
        <f t="shared" si="34"/>
        <v>751350</v>
      </c>
      <c r="X94" s="93">
        <f t="shared" si="35"/>
        <v>731824</v>
      </c>
      <c r="Y94" s="94">
        <f t="shared" si="36"/>
        <v>14366993</v>
      </c>
    </row>
    <row r="95" spans="1:25" s="2" customFormat="1" ht="13.5" thickBot="1" x14ac:dyDescent="0.25">
      <c r="A95" s="92" t="s">
        <v>116</v>
      </c>
      <c r="B95" s="169">
        <v>0</v>
      </c>
      <c r="C95" s="170">
        <v>7048699</v>
      </c>
      <c r="D95" s="170">
        <v>1346691</v>
      </c>
      <c r="E95" s="170">
        <v>256123</v>
      </c>
      <c r="F95" s="189">
        <v>136398</v>
      </c>
      <c r="G95" s="172">
        <f t="shared" ref="G95" si="38">SUM(B95:F95)</f>
        <v>8787911</v>
      </c>
      <c r="H95" s="169">
        <v>0</v>
      </c>
      <c r="I95" s="170">
        <v>3816931</v>
      </c>
      <c r="J95" s="170">
        <v>191763</v>
      </c>
      <c r="K95" s="170">
        <v>123354</v>
      </c>
      <c r="L95" s="170">
        <v>171282</v>
      </c>
      <c r="M95" s="172">
        <f t="shared" ref="M95" si="39">+SUM(H95:L95)</f>
        <v>4303330</v>
      </c>
      <c r="N95" s="169">
        <v>0</v>
      </c>
      <c r="O95" s="170">
        <v>236775</v>
      </c>
      <c r="P95" s="171">
        <v>0</v>
      </c>
      <c r="Q95" s="170">
        <v>302476</v>
      </c>
      <c r="R95" s="170">
        <v>491968</v>
      </c>
      <c r="S95" s="173">
        <f t="shared" ref="S95" si="40">SUM(N95:R95)</f>
        <v>1031219</v>
      </c>
      <c r="T95" s="156">
        <f t="shared" ref="T95" si="41">SUM(B95,H95,N95)</f>
        <v>0</v>
      </c>
      <c r="U95" s="93">
        <f t="shared" ref="U95" si="42">SUM(C95,I95,O95)</f>
        <v>11102405</v>
      </c>
      <c r="V95" s="93">
        <f t="shared" ref="V95" si="43">SUM(D95,J95,P95)</f>
        <v>1538454</v>
      </c>
      <c r="W95" s="93">
        <f t="shared" ref="W95" si="44">SUM(E95,K95,Q95)</f>
        <v>681953</v>
      </c>
      <c r="X95" s="93">
        <f t="shared" ref="X95" si="45">SUM(F95,L95,R95)</f>
        <v>799648</v>
      </c>
      <c r="Y95" s="94">
        <f t="shared" ref="Y95" si="46">+G95+M95+S95</f>
        <v>14122460</v>
      </c>
    </row>
    <row r="96" spans="1:25" s="2" customFormat="1" ht="17.25" customHeight="1" x14ac:dyDescent="0.2">
      <c r="A96" s="174" t="s">
        <v>103</v>
      </c>
      <c r="B96" s="198" t="s">
        <v>101</v>
      </c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9"/>
    </row>
    <row r="97" spans="1:25" s="2" customFormat="1" ht="17.25" customHeight="1" x14ac:dyDescent="0.2">
      <c r="A97" s="210" t="s">
        <v>100</v>
      </c>
      <c r="B97" s="211" t="s">
        <v>102</v>
      </c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2"/>
    </row>
    <row r="98" spans="1:25" s="2" customFormat="1" ht="16.5" customHeight="1" thickBot="1" x14ac:dyDescent="0.25">
      <c r="A98" s="175" t="s">
        <v>119</v>
      </c>
      <c r="B98" s="205" t="s">
        <v>120</v>
      </c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6"/>
    </row>
    <row r="99" spans="1:25" s="2" customFormat="1" ht="12.75" x14ac:dyDescent="0.2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s="2" customFormat="1" ht="12.75" x14ac:dyDescent="0.2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s="2" customFormat="1" ht="12.75" x14ac:dyDescent="0.2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s="2" customFormat="1" ht="12.75" x14ac:dyDescent="0.2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s="2" customFormat="1" ht="12.75" x14ac:dyDescent="0.2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s="2" customFormat="1" ht="12.75" x14ac:dyDescent="0.2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s="2" customFormat="1" ht="12.75" x14ac:dyDescent="0.2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s="2" customFormat="1" ht="12.75" x14ac:dyDescent="0.2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s="2" customFormat="1" ht="12.75" x14ac:dyDescent="0.2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s="2" customFormat="1" ht="12.75" x14ac:dyDescent="0.2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s="2" customFormat="1" ht="12.75" x14ac:dyDescent="0.2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s="2" customFormat="1" ht="12.75" x14ac:dyDescent="0.2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s="2" customFormat="1" ht="12.75" x14ac:dyDescent="0.2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s="2" customFormat="1" ht="12.75" x14ac:dyDescent="0.2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3:25" s="2" customFormat="1" ht="12.75" x14ac:dyDescent="0.2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3:25" s="2" customFormat="1" ht="12.75" x14ac:dyDescent="0.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3:25" s="2" customFormat="1" ht="12.75" x14ac:dyDescent="0.2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3:25" s="2" customFormat="1" ht="12.75" x14ac:dyDescent="0.2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3:25" s="2" customFormat="1" ht="12.75" x14ac:dyDescent="0.2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3:25" s="2" customFormat="1" ht="12.75" x14ac:dyDescent="0.2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3:25" s="2" customFormat="1" ht="12.75" x14ac:dyDescent="0.2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3:25" s="2" customFormat="1" ht="12.75" x14ac:dyDescent="0.2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3:25" s="2" customFormat="1" ht="12.75" x14ac:dyDescent="0.2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3:25" s="2" customFormat="1" ht="12.75" x14ac:dyDescent="0.2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3:25" s="2" customFormat="1" ht="12.75" x14ac:dyDescent="0.2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3:25" s="2" customFormat="1" ht="12.75" x14ac:dyDescent="0.2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3:25" s="2" customFormat="1" ht="12.75" x14ac:dyDescent="0.2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3:25" s="2" customFormat="1" ht="12.75" x14ac:dyDescent="0.2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3:25" s="2" customFormat="1" ht="12.75" x14ac:dyDescent="0.2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3:25" s="2" customFormat="1" ht="12.75" x14ac:dyDescent="0.2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3:25" s="2" customFormat="1" ht="12.75" x14ac:dyDescent="0.2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3:25" s="2" customFormat="1" ht="12.75" x14ac:dyDescent="0.2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3:25" s="2" customFormat="1" ht="12.75" x14ac:dyDescent="0.2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3:25" s="2" customFormat="1" ht="12.75" x14ac:dyDescent="0.2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3:25" s="2" customFormat="1" ht="12.75" x14ac:dyDescent="0.2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3:25" s="2" customFormat="1" ht="12.75" x14ac:dyDescent="0.2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3:25" s="2" customFormat="1" ht="12.75" x14ac:dyDescent="0.2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3:25" s="2" customFormat="1" ht="12.75" x14ac:dyDescent="0.2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3:25" s="2" customFormat="1" ht="12.75" x14ac:dyDescent="0.2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3:25" s="2" customFormat="1" ht="12.75" x14ac:dyDescent="0.2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3:25" s="2" customFormat="1" ht="12.75" x14ac:dyDescent="0.2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3:25" s="2" customFormat="1" ht="12.75" x14ac:dyDescent="0.2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3:25" s="2" customFormat="1" ht="12.75" x14ac:dyDescent="0.2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3:25" s="2" customFormat="1" ht="12.75" x14ac:dyDescent="0.2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3:25" s="2" customFormat="1" ht="12.75" x14ac:dyDescent="0.2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3:25" s="2" customFormat="1" ht="12.75" x14ac:dyDescent="0.2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3:25" s="2" customFormat="1" ht="12.75" x14ac:dyDescent="0.2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3:25" s="2" customFormat="1" ht="12.75" x14ac:dyDescent="0.2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3:25" s="2" customFormat="1" ht="12.75" x14ac:dyDescent="0.2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3:25" s="2" customFormat="1" ht="12.75" x14ac:dyDescent="0.2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3:25" s="2" customFormat="1" ht="12.75" x14ac:dyDescent="0.2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3:25" s="2" customFormat="1" ht="12.75" x14ac:dyDescent="0.2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3:25" s="2" customFormat="1" ht="12.75" x14ac:dyDescent="0.2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3:25" s="2" customFormat="1" ht="12.75" x14ac:dyDescent="0.2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3:25" s="2" customFormat="1" ht="12.75" x14ac:dyDescent="0.2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3:25" s="2" customFormat="1" ht="12.75" x14ac:dyDescent="0.2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3:25" s="2" customFormat="1" ht="12.75" x14ac:dyDescent="0.2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3:25" s="2" customFormat="1" ht="12.75" x14ac:dyDescent="0.2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3:25" s="2" customFormat="1" ht="12.75" x14ac:dyDescent="0.2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3:25" s="2" customFormat="1" ht="12.75" x14ac:dyDescent="0.2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3:25" s="2" customFormat="1" ht="12.75" x14ac:dyDescent="0.2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3:25" s="2" customFormat="1" ht="12.75" x14ac:dyDescent="0.2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3:25" s="2" customFormat="1" ht="12.75" x14ac:dyDescent="0.2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3:25" s="2" customFormat="1" ht="12.75" x14ac:dyDescent="0.2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3:25" s="2" customFormat="1" ht="12.75" x14ac:dyDescent="0.2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3:25" s="2" customFormat="1" ht="12.75" x14ac:dyDescent="0.2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3:25" s="2" customFormat="1" ht="12.75" x14ac:dyDescent="0.2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3:25" s="2" customFormat="1" ht="12.75" x14ac:dyDescent="0.2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3:25" s="2" customFormat="1" ht="12.75" x14ac:dyDescent="0.2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3:25" s="2" customFormat="1" ht="12.75" x14ac:dyDescent="0.2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3:25" s="2" customFormat="1" ht="12.75" x14ac:dyDescent="0.2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3:25" s="2" customFormat="1" ht="12.75" x14ac:dyDescent="0.2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3:25" s="2" customFormat="1" ht="12.75" x14ac:dyDescent="0.2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3:25" s="2" customFormat="1" ht="12.75" x14ac:dyDescent="0.2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3:25" s="2" customFormat="1" ht="12.75" x14ac:dyDescent="0.2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3:25" s="2" customFormat="1" ht="12.75" x14ac:dyDescent="0.2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3:25" s="2" customFormat="1" ht="12.75" x14ac:dyDescent="0.2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3:25" s="2" customFormat="1" ht="12.75" x14ac:dyDescent="0.2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3:25" s="2" customFormat="1" ht="12.75" x14ac:dyDescent="0.2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3:25" s="2" customFormat="1" ht="12.75" x14ac:dyDescent="0.2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3:25" s="2" customFormat="1" ht="12.75" x14ac:dyDescent="0.2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3:25" s="2" customFormat="1" ht="12.75" x14ac:dyDescent="0.2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3:25" s="2" customFormat="1" ht="12.75" x14ac:dyDescent="0.2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3:25" s="2" customFormat="1" ht="12.75" x14ac:dyDescent="0.2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3:25" s="2" customFormat="1" ht="12.75" x14ac:dyDescent="0.2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3:25" s="2" customFormat="1" ht="12.75" x14ac:dyDescent="0.2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3:25" s="2" customFormat="1" ht="12.75" x14ac:dyDescent="0.2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3:25" s="2" customFormat="1" ht="12.75" x14ac:dyDescent="0.2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3:25" s="2" customFormat="1" ht="12.75" x14ac:dyDescent="0.2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3:25" s="2" customFormat="1" ht="12.75" x14ac:dyDescent="0.2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3:25" s="7" customFormat="1" ht="12" x14ac:dyDescent="0.2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3:25" s="7" customFormat="1" ht="12" x14ac:dyDescent="0.2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3:25" s="7" customFormat="1" ht="12" x14ac:dyDescent="0.2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3:25" s="3" customFormat="1" ht="12" x14ac:dyDescent="0.2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3:25" s="3" customFormat="1" ht="12" x14ac:dyDescent="0.2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3:25" s="3" customFormat="1" ht="12" x14ac:dyDescent="0.2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3:25" s="2" customFormat="1" ht="12.75" x14ac:dyDescent="0.2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3:25" s="2" customFormat="1" ht="12.75" x14ac:dyDescent="0.2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</sheetData>
  <mergeCells count="21">
    <mergeCell ref="B98:Y98"/>
    <mergeCell ref="P63:Q63"/>
    <mergeCell ref="P64:Q64"/>
    <mergeCell ref="P65:Q65"/>
    <mergeCell ref="P68:Q68"/>
    <mergeCell ref="P69:Q69"/>
    <mergeCell ref="P70:Q70"/>
    <mergeCell ref="P71:Q71"/>
    <mergeCell ref="P72:Q72"/>
    <mergeCell ref="P66:Q66"/>
    <mergeCell ref="P67:Q67"/>
    <mergeCell ref="B97:Y97"/>
    <mergeCell ref="N7:P7"/>
    <mergeCell ref="P60:Q60"/>
    <mergeCell ref="P61:Q61"/>
    <mergeCell ref="B96:Y96"/>
    <mergeCell ref="B10:F10"/>
    <mergeCell ref="P62:Q62"/>
    <mergeCell ref="Y10:Y11"/>
    <mergeCell ref="H10:L10"/>
    <mergeCell ref="N10:R10"/>
  </mergeCells>
  <hyperlinks>
    <hyperlink ref="N7" location="Índice!A1" display="Regresar al ïndice"/>
  </hyperlinks>
  <pageMargins left="0.7" right="0.7" top="0.75" bottom="0.75" header="0.3" footer="0.3"/>
  <pageSetup orientation="portrait" r:id="rId1"/>
  <ignoredErrors>
    <ignoredError sqref="G12" formulaRange="1"/>
    <ignoredError sqref="A84 A72 A60 A48 A36 A24" numberStoredAsText="1"/>
    <ignoredError sqref="S91 M91 G9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defaultGridColor="0" topLeftCell="A40" colorId="23" workbookViewId="0">
      <selection activeCell="O19" sqref="O19"/>
    </sheetView>
  </sheetViews>
  <sheetFormatPr baseColWidth="10" defaultRowHeight="15" x14ac:dyDescent="0.25"/>
  <cols>
    <col min="12" max="12" width="11.42578125" style="88"/>
  </cols>
  <sheetData>
    <row r="1" spans="1:13" ht="20.100000000000001" customHeight="1" x14ac:dyDescent="0.25">
      <c r="A1" s="103"/>
      <c r="B1" s="104"/>
      <c r="C1" s="104"/>
      <c r="D1" s="104"/>
      <c r="E1" s="105"/>
      <c r="F1" s="105"/>
      <c r="G1" s="105"/>
      <c r="H1" s="105"/>
      <c r="I1" s="105"/>
      <c r="J1" s="104"/>
      <c r="K1" s="104"/>
      <c r="L1" s="104"/>
      <c r="M1" s="106"/>
    </row>
    <row r="2" spans="1:13" ht="20.100000000000001" customHeight="1" x14ac:dyDescent="0.25">
      <c r="A2" s="107"/>
      <c r="B2" s="46" t="s">
        <v>92</v>
      </c>
      <c r="C2" s="47"/>
      <c r="D2" s="47"/>
      <c r="E2" s="47"/>
      <c r="F2" s="47"/>
      <c r="G2" s="49"/>
      <c r="H2" s="49"/>
      <c r="I2" s="49"/>
      <c r="J2" s="52"/>
      <c r="K2" s="52"/>
      <c r="L2" s="52"/>
      <c r="M2" s="108"/>
    </row>
    <row r="3" spans="1:13" ht="20.100000000000001" customHeight="1" x14ac:dyDescent="0.25">
      <c r="A3" s="107"/>
      <c r="B3" s="47"/>
      <c r="C3" s="47"/>
      <c r="D3" s="47"/>
      <c r="E3" s="47"/>
      <c r="F3" s="47"/>
      <c r="G3" s="50"/>
      <c r="H3" s="52"/>
      <c r="I3" s="52"/>
      <c r="J3" s="52"/>
      <c r="K3" s="52"/>
      <c r="L3" s="52"/>
      <c r="M3" s="108"/>
    </row>
    <row r="4" spans="1:13" ht="20.100000000000001" customHeight="1" x14ac:dyDescent="0.25">
      <c r="A4" s="107"/>
      <c r="B4" s="188" t="s">
        <v>108</v>
      </c>
      <c r="C4" s="47"/>
      <c r="D4" s="47"/>
      <c r="E4" s="47"/>
      <c r="F4" s="47"/>
      <c r="G4" s="52"/>
      <c r="H4" s="52"/>
      <c r="I4" s="52"/>
      <c r="J4" s="52"/>
      <c r="K4" s="52"/>
      <c r="L4" s="52"/>
      <c r="M4" s="108"/>
    </row>
    <row r="5" spans="1:13" ht="20.100000000000001" customHeight="1" thickBot="1" x14ac:dyDescent="0.3">
      <c r="A5" s="114"/>
      <c r="B5" s="115"/>
      <c r="C5" s="115"/>
      <c r="D5" s="115"/>
      <c r="E5" s="116"/>
      <c r="F5" s="115"/>
      <c r="G5" s="115"/>
      <c r="H5" s="115"/>
      <c r="I5" s="115"/>
      <c r="J5" s="115"/>
      <c r="K5" s="115"/>
      <c r="L5" s="117"/>
      <c r="M5" s="118"/>
    </row>
    <row r="6" spans="1:13" s="20" customFormat="1" ht="20.100000000000001" customHeight="1" x14ac:dyDescent="0.25">
      <c r="A6" s="119"/>
      <c r="B6" s="166" t="str">
        <f>Índice!B6</f>
        <v>Fuente: Registros administrativos ARCOTEL</v>
      </c>
      <c r="C6" s="166"/>
      <c r="D6" s="166"/>
      <c r="E6" s="166"/>
      <c r="F6" s="166"/>
      <c r="G6" s="166"/>
      <c r="H6" s="166"/>
      <c r="I6" s="120"/>
      <c r="J6" s="120"/>
      <c r="K6" s="120"/>
      <c r="L6" s="120"/>
      <c r="M6" s="121"/>
    </row>
    <row r="7" spans="1:13" s="20" customFormat="1" ht="20.100000000000001" customHeight="1" x14ac:dyDescent="0.25">
      <c r="A7" s="109"/>
      <c r="B7" s="163" t="str">
        <f>Índice!B7</f>
        <v>Fecha de Publicación: Diciembre 2015</v>
      </c>
      <c r="C7" s="163"/>
      <c r="D7" s="163"/>
      <c r="E7" s="163"/>
      <c r="F7" s="163"/>
      <c r="G7" s="163"/>
      <c r="H7" s="163"/>
      <c r="I7" s="25"/>
      <c r="J7" s="25"/>
      <c r="K7" s="25"/>
      <c r="L7" s="207" t="s">
        <v>99</v>
      </c>
      <c r="M7" s="208"/>
    </row>
    <row r="8" spans="1:13" s="20" customFormat="1" ht="20.100000000000001" customHeight="1" thickBot="1" x14ac:dyDescent="0.3">
      <c r="A8" s="122"/>
      <c r="B8" s="167" t="str">
        <f>Índice!B8</f>
        <v>Fecha de corte: Noviembre 2015</v>
      </c>
      <c r="C8" s="167"/>
      <c r="D8" s="167"/>
      <c r="E8" s="167"/>
      <c r="F8" s="167"/>
      <c r="G8" s="167"/>
      <c r="H8" s="167"/>
      <c r="I8" s="123"/>
      <c r="J8" s="123"/>
      <c r="K8" s="123"/>
      <c r="L8" s="123"/>
      <c r="M8" s="124"/>
    </row>
    <row r="9" spans="1:13" ht="20.100000000000001" customHeight="1" thickBot="1" x14ac:dyDescent="0.3">
      <c r="A9" s="110"/>
      <c r="B9" s="111"/>
      <c r="C9" s="111"/>
      <c r="D9" s="111"/>
      <c r="E9" s="112"/>
      <c r="F9" s="111"/>
      <c r="G9" s="111"/>
      <c r="H9" s="111"/>
      <c r="I9" s="111"/>
      <c r="J9" s="111"/>
      <c r="K9" s="111"/>
      <c r="L9" s="111"/>
      <c r="M9" s="113"/>
    </row>
    <row r="10" spans="1:13" ht="20.100000000000001" customHeight="1" thickBot="1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25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7"/>
    </row>
    <row r="12" spans="1:13" x14ac:dyDescent="0.25">
      <c r="A12" s="12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129"/>
    </row>
    <row r="13" spans="1:13" x14ac:dyDescent="0.25">
      <c r="A13" s="12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129"/>
    </row>
    <row r="14" spans="1:13" x14ac:dyDescent="0.25">
      <c r="A14" s="12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29"/>
    </row>
    <row r="15" spans="1:13" x14ac:dyDescent="0.25">
      <c r="A15" s="12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29"/>
    </row>
    <row r="16" spans="1:13" x14ac:dyDescent="0.25">
      <c r="A16" s="12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29"/>
    </row>
    <row r="17" spans="1:13" x14ac:dyDescent="0.25">
      <c r="A17" s="12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29"/>
    </row>
    <row r="18" spans="1:13" x14ac:dyDescent="0.25">
      <c r="A18" s="12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129"/>
    </row>
    <row r="19" spans="1:13" x14ac:dyDescent="0.25">
      <c r="A19" s="12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129"/>
    </row>
    <row r="20" spans="1:13" x14ac:dyDescent="0.25">
      <c r="A20" s="12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129"/>
    </row>
    <row r="21" spans="1:13" x14ac:dyDescent="0.25">
      <c r="A21" s="12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129"/>
    </row>
    <row r="22" spans="1:13" x14ac:dyDescent="0.25">
      <c r="A22" s="12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129"/>
    </row>
    <row r="23" spans="1:13" x14ac:dyDescent="0.25">
      <c r="A23" s="12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129"/>
    </row>
    <row r="24" spans="1:13" x14ac:dyDescent="0.25">
      <c r="A24" s="12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129"/>
    </row>
    <row r="25" spans="1:13" x14ac:dyDescent="0.25">
      <c r="A25" s="12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129"/>
    </row>
    <row r="26" spans="1:13" x14ac:dyDescent="0.25">
      <c r="A26" s="12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129"/>
    </row>
    <row r="27" spans="1:13" x14ac:dyDescent="0.25">
      <c r="A27" s="12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129"/>
    </row>
    <row r="28" spans="1:13" x14ac:dyDescent="0.25">
      <c r="A28" s="12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129"/>
    </row>
    <row r="29" spans="1:13" x14ac:dyDescent="0.25">
      <c r="A29" s="12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129"/>
    </row>
    <row r="30" spans="1:13" x14ac:dyDescent="0.25">
      <c r="A30" s="12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129"/>
    </row>
    <row r="31" spans="1:13" x14ac:dyDescent="0.25">
      <c r="A31" s="12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129"/>
    </row>
    <row r="32" spans="1:13" x14ac:dyDescent="0.25">
      <c r="A32" s="12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129"/>
    </row>
    <row r="33" spans="1:13" x14ac:dyDescent="0.25">
      <c r="A33" s="12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129"/>
    </row>
    <row r="34" spans="1:13" x14ac:dyDescent="0.25">
      <c r="A34" s="12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129"/>
    </row>
    <row r="35" spans="1:13" x14ac:dyDescent="0.25">
      <c r="A35" s="12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129"/>
    </row>
    <row r="36" spans="1:13" x14ac:dyDescent="0.25">
      <c r="A36" s="12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129"/>
    </row>
    <row r="37" spans="1:13" x14ac:dyDescent="0.25">
      <c r="A37" s="12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129"/>
    </row>
    <row r="38" spans="1:13" x14ac:dyDescent="0.25">
      <c r="A38" s="12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129"/>
    </row>
    <row r="39" spans="1:13" x14ac:dyDescent="0.25">
      <c r="A39" s="12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129"/>
    </row>
    <row r="40" spans="1:13" x14ac:dyDescent="0.25">
      <c r="A40" s="12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129"/>
    </row>
    <row r="41" spans="1:13" x14ac:dyDescent="0.25">
      <c r="A41" s="12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129"/>
    </row>
    <row r="42" spans="1:13" x14ac:dyDescent="0.25">
      <c r="A42" s="12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129"/>
    </row>
    <row r="43" spans="1:13" x14ac:dyDescent="0.25">
      <c r="A43" s="12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129"/>
    </row>
    <row r="44" spans="1:13" x14ac:dyDescent="0.25">
      <c r="A44" s="12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129"/>
    </row>
    <row r="45" spans="1:13" x14ac:dyDescent="0.25">
      <c r="A45" s="12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129"/>
    </row>
    <row r="46" spans="1:13" x14ac:dyDescent="0.25">
      <c r="A46" s="12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129"/>
    </row>
    <row r="47" spans="1:13" x14ac:dyDescent="0.25">
      <c r="A47" s="12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129"/>
    </row>
    <row r="48" spans="1:13" x14ac:dyDescent="0.25">
      <c r="A48" s="12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129"/>
    </row>
    <row r="49" spans="1:13" x14ac:dyDescent="0.25">
      <c r="A49" s="12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129"/>
    </row>
    <row r="50" spans="1:13" x14ac:dyDescent="0.25">
      <c r="A50" s="12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129"/>
    </row>
    <row r="51" spans="1:13" x14ac:dyDescent="0.25">
      <c r="A51" s="12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129"/>
    </row>
    <row r="52" spans="1:13" x14ac:dyDescent="0.25">
      <c r="A52" s="12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129"/>
    </row>
    <row r="53" spans="1:13" x14ac:dyDescent="0.25">
      <c r="A53" s="12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129"/>
    </row>
    <row r="54" spans="1:13" x14ac:dyDescent="0.25">
      <c r="A54" s="12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129"/>
    </row>
    <row r="55" spans="1:13" x14ac:dyDescent="0.25">
      <c r="A55" s="12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129"/>
    </row>
    <row r="56" spans="1:13" x14ac:dyDescent="0.25">
      <c r="A56" s="12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129"/>
    </row>
    <row r="57" spans="1:13" x14ac:dyDescent="0.25">
      <c r="A57" s="12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129"/>
    </row>
    <row r="58" spans="1:13" x14ac:dyDescent="0.25">
      <c r="A58" s="12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129"/>
    </row>
    <row r="59" spans="1:13" x14ac:dyDescent="0.25">
      <c r="A59" s="12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129"/>
    </row>
    <row r="60" spans="1:13" x14ac:dyDescent="0.25">
      <c r="A60" s="12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129"/>
    </row>
    <row r="61" spans="1:13" x14ac:dyDescent="0.25">
      <c r="A61" s="12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129"/>
    </row>
    <row r="62" spans="1:13" x14ac:dyDescent="0.25">
      <c r="A62" s="12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129"/>
    </row>
    <row r="63" spans="1:13" x14ac:dyDescent="0.25">
      <c r="A63" s="12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129"/>
    </row>
    <row r="64" spans="1:13" x14ac:dyDescent="0.25">
      <c r="A64" s="12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129"/>
    </row>
    <row r="65" spans="1:13" x14ac:dyDescent="0.25">
      <c r="A65" s="12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129"/>
    </row>
    <row r="66" spans="1:13" x14ac:dyDescent="0.25">
      <c r="A66" s="12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129"/>
    </row>
    <row r="67" spans="1:13" x14ac:dyDescent="0.25">
      <c r="A67" s="12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129"/>
    </row>
    <row r="68" spans="1:13" ht="8.25" customHeight="1" thickBot="1" x14ac:dyDescent="0.3">
      <c r="A68" s="130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2"/>
    </row>
  </sheetData>
  <mergeCells count="1">
    <mergeCell ref="L7:M7"/>
  </mergeCells>
  <hyperlinks>
    <hyperlink ref="L7" location="Índice!A1" display="Regresar al ï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topLeftCell="D1" zoomScale="70" zoomScaleNormal="70" workbookViewId="0">
      <selection activeCell="S7" sqref="S7:U7"/>
    </sheetView>
  </sheetViews>
  <sheetFormatPr baseColWidth="10" defaultRowHeight="15" x14ac:dyDescent="0.25"/>
  <sheetData>
    <row r="1" spans="1:23" ht="20.100000000000001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60"/>
    </row>
    <row r="2" spans="1:23" ht="20.100000000000001" customHeight="1" x14ac:dyDescent="0.25">
      <c r="A2" s="54"/>
      <c r="B2" s="46" t="s">
        <v>92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5"/>
    </row>
    <row r="3" spans="1:23" ht="20.100000000000001" customHeight="1" x14ac:dyDescent="0.25">
      <c r="A3" s="54"/>
      <c r="B3" s="52"/>
      <c r="C3" s="61"/>
      <c r="D3" s="61"/>
      <c r="E3" s="61"/>
      <c r="F3" s="61"/>
      <c r="G3" s="61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5"/>
    </row>
    <row r="4" spans="1:23" ht="20.100000000000001" customHeight="1" x14ac:dyDescent="0.25">
      <c r="A4" s="54"/>
      <c r="B4" s="188" t="s">
        <v>110</v>
      </c>
      <c r="C4" s="50"/>
      <c r="D4" s="50"/>
      <c r="E4" s="51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5"/>
    </row>
    <row r="5" spans="1:23" ht="20.100000000000001" customHeight="1" thickBot="1" x14ac:dyDescent="0.3">
      <c r="A5" s="54"/>
      <c r="B5" s="52"/>
      <c r="C5" s="52"/>
      <c r="D5" s="52"/>
      <c r="E5" s="53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5"/>
    </row>
    <row r="6" spans="1:23" ht="20.100000000000001" customHeight="1" x14ac:dyDescent="0.25">
      <c r="A6" s="62"/>
      <c r="B6" s="165" t="str">
        <f>Índice!B6</f>
        <v>Fuente: Registros administrativos ARCOTEL</v>
      </c>
      <c r="C6" s="165"/>
      <c r="D6" s="165"/>
      <c r="E6" s="165"/>
      <c r="F6" s="165"/>
      <c r="G6" s="165"/>
      <c r="H6" s="165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63"/>
    </row>
    <row r="7" spans="1:23" s="20" customFormat="1" ht="20.100000000000001" customHeight="1" x14ac:dyDescent="0.25">
      <c r="A7" s="56"/>
      <c r="B7" s="163" t="str">
        <f>Índice!B7</f>
        <v>Fecha de Publicación: Diciembre 2015</v>
      </c>
      <c r="C7" s="163"/>
      <c r="D7" s="163"/>
      <c r="E7" s="163"/>
      <c r="F7" s="163"/>
      <c r="G7" s="163"/>
      <c r="H7" s="163"/>
      <c r="I7" s="25"/>
      <c r="J7" s="25"/>
      <c r="K7" s="25"/>
      <c r="L7" s="25"/>
      <c r="M7" s="25"/>
      <c r="N7" s="25"/>
      <c r="O7" s="25"/>
      <c r="P7" s="25"/>
      <c r="Q7" s="25"/>
      <c r="R7" s="25"/>
      <c r="S7" s="209" t="s">
        <v>99</v>
      </c>
      <c r="T7" s="209"/>
      <c r="U7" s="209"/>
      <c r="V7" s="176"/>
      <c r="W7" s="57"/>
    </row>
    <row r="8" spans="1:23" s="20" customFormat="1" ht="20.100000000000001" customHeight="1" thickBot="1" x14ac:dyDescent="0.3">
      <c r="A8" s="64"/>
      <c r="B8" s="164" t="str">
        <f>Índice!B8</f>
        <v>Fecha de corte: Noviembre 2015</v>
      </c>
      <c r="C8" s="164"/>
      <c r="D8" s="164"/>
      <c r="E8" s="164"/>
      <c r="F8" s="164"/>
      <c r="G8" s="164"/>
      <c r="H8" s="164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6"/>
    </row>
    <row r="9" spans="1:23" ht="20.100000000000001" customHeight="1" thickBot="1" x14ac:dyDescent="0.3">
      <c r="A9" s="99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/>
      <c r="Q9" s="101"/>
      <c r="R9" s="101"/>
      <c r="S9" s="101"/>
      <c r="T9" s="101"/>
      <c r="U9" s="101"/>
      <c r="V9" s="101"/>
      <c r="W9" s="102"/>
    </row>
    <row r="10" spans="1:23" ht="20.100000000000001" customHeight="1" thickBot="1" x14ac:dyDescent="0.3">
      <c r="A10" s="160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2"/>
    </row>
    <row r="11" spans="1:23" ht="20.100000000000001" customHeight="1" x14ac:dyDescent="0.25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7"/>
    </row>
    <row r="12" spans="1:23" ht="20.100000000000001" customHeight="1" x14ac:dyDescent="0.25">
      <c r="A12" s="12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129"/>
    </row>
    <row r="13" spans="1:23" ht="20.100000000000001" customHeight="1" x14ac:dyDescent="0.25">
      <c r="A13" s="12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129"/>
    </row>
    <row r="14" spans="1:23" ht="20.100000000000001" customHeight="1" x14ac:dyDescent="0.25">
      <c r="A14" s="12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129"/>
    </row>
    <row r="15" spans="1:23" ht="20.100000000000001" customHeight="1" x14ac:dyDescent="0.25">
      <c r="A15" s="12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129"/>
    </row>
    <row r="16" spans="1:23" x14ac:dyDescent="0.25">
      <c r="A16" s="12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129"/>
    </row>
    <row r="17" spans="1:23" x14ac:dyDescent="0.25">
      <c r="A17" s="12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129"/>
    </row>
    <row r="18" spans="1:23" x14ac:dyDescent="0.25">
      <c r="A18" s="12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129"/>
    </row>
    <row r="19" spans="1:23" x14ac:dyDescent="0.25">
      <c r="A19" s="12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129"/>
    </row>
    <row r="20" spans="1:23" x14ac:dyDescent="0.25">
      <c r="A20" s="12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129"/>
    </row>
    <row r="21" spans="1:23" x14ac:dyDescent="0.25">
      <c r="A21" s="12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129"/>
    </row>
    <row r="22" spans="1:23" x14ac:dyDescent="0.25">
      <c r="A22" s="12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129"/>
    </row>
    <row r="23" spans="1:23" x14ac:dyDescent="0.25">
      <c r="A23" s="12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129"/>
    </row>
    <row r="24" spans="1:23" x14ac:dyDescent="0.25">
      <c r="A24" s="12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129"/>
    </row>
    <row r="25" spans="1:23" x14ac:dyDescent="0.25">
      <c r="A25" s="12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129"/>
    </row>
    <row r="26" spans="1:23" x14ac:dyDescent="0.25">
      <c r="A26" s="12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129"/>
    </row>
    <row r="27" spans="1:23" x14ac:dyDescent="0.25">
      <c r="A27" s="12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129"/>
    </row>
    <row r="28" spans="1:23" x14ac:dyDescent="0.25">
      <c r="A28" s="12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129"/>
    </row>
    <row r="29" spans="1:23" x14ac:dyDescent="0.25">
      <c r="A29" s="12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129"/>
    </row>
    <row r="30" spans="1:23" x14ac:dyDescent="0.25">
      <c r="A30" s="12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129"/>
    </row>
    <row r="31" spans="1:23" x14ac:dyDescent="0.25">
      <c r="A31" s="12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129"/>
    </row>
    <row r="32" spans="1:23" x14ac:dyDescent="0.25">
      <c r="A32" s="12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129"/>
    </row>
    <row r="33" spans="1:23" x14ac:dyDescent="0.25">
      <c r="A33" s="12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129"/>
    </row>
    <row r="34" spans="1:23" x14ac:dyDescent="0.25">
      <c r="A34" s="12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129"/>
    </row>
    <row r="35" spans="1:23" x14ac:dyDescent="0.25">
      <c r="A35" s="12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129"/>
    </row>
    <row r="36" spans="1:23" ht="15.75" thickBot="1" x14ac:dyDescent="0.3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2"/>
    </row>
  </sheetData>
  <mergeCells count="1">
    <mergeCell ref="S7:U7"/>
  </mergeCells>
  <hyperlinks>
    <hyperlink ref="S7" location="Índice!A1" display="Regresar al ï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Líneas por Tecnología y Pres.</vt:lpstr>
      <vt:lpstr>Evolución </vt:lpstr>
      <vt:lpstr>Evolución Tecnológica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</dc:creator>
  <cp:lastModifiedBy>Javier Alejandro Merino</cp:lastModifiedBy>
  <dcterms:created xsi:type="dcterms:W3CDTF">2015-09-25T14:51:52Z</dcterms:created>
  <dcterms:modified xsi:type="dcterms:W3CDTF">2015-12-21T17:16:03Z</dcterms:modified>
</cp:coreProperties>
</file>