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ESTADISTICAS_DGGST\NUEVA_PAGINA_WEB\ESTADISTICAS\2015\11_Noviembre\02_SERVICIO_DE_TELEFONIA_FIJA_(STF)\"/>
    </mc:Choice>
  </mc:AlternateContent>
  <bookViews>
    <workbookView xWindow="45" yWindow="5190" windowWidth="18600" windowHeight="5910" tabRatio="752" firstSheet="3" activeTab="3"/>
  </bookViews>
  <sheets>
    <sheet name="Índice" sheetId="23" r:id="rId1"/>
    <sheet name="DENSIDAD" sheetId="9" r:id="rId2"/>
    <sheet name="DATA PARTICIPACION MERCADO" sheetId="22" r:id="rId3"/>
    <sheet name="G DENSIDAD" sheetId="21" r:id="rId4"/>
    <sheet name="G CRECIMIENTO" sheetId="19" r:id="rId5"/>
    <sheet name="G PARTICIPACIÓN MERCADO" sheetId="20" r:id="rId6"/>
  </sheets>
  <calcPr calcId="152511" concurrentCalc="0"/>
</workbook>
</file>

<file path=xl/calcChain.xml><?xml version="1.0" encoding="utf-8"?>
<calcChain xmlns="http://schemas.openxmlformats.org/spreadsheetml/2006/main">
  <c r="B8" i="20" l="1"/>
  <c r="B7" i="20"/>
  <c r="C8" i="19"/>
  <c r="C7" i="19"/>
  <c r="C8" i="21"/>
  <c r="C7" i="21"/>
  <c r="C8" i="22"/>
  <c r="C7" i="22"/>
  <c r="C8" i="9"/>
  <c r="C7" i="9"/>
  <c r="X58" i="9"/>
  <c r="C58" i="22"/>
  <c r="D58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AK58" i="22"/>
  <c r="AL58" i="22"/>
  <c r="AM58" i="22"/>
  <c r="AN58" i="22"/>
  <c r="AO58" i="22"/>
  <c r="AP58" i="22"/>
  <c r="AQ58" i="22"/>
  <c r="AR58" i="22"/>
  <c r="AS58" i="22"/>
  <c r="T56" i="9"/>
  <c r="S50" i="9"/>
  <c r="S51" i="9"/>
  <c r="T57" i="9"/>
  <c r="S52" i="9"/>
  <c r="S58" i="9"/>
  <c r="T58" i="9"/>
  <c r="U58" i="9"/>
  <c r="Y58" i="9"/>
  <c r="O54" i="9"/>
  <c r="S54" i="9"/>
  <c r="W58" i="9"/>
  <c r="S53" i="9"/>
  <c r="R56" i="22"/>
  <c r="R57" i="22"/>
  <c r="Q56" i="22"/>
  <c r="Q57" i="22"/>
  <c r="C55" i="22"/>
  <c r="E55" i="22"/>
  <c r="G55" i="22"/>
  <c r="I55" i="22"/>
  <c r="K55" i="22"/>
  <c r="M55" i="22"/>
  <c r="O55" i="22"/>
  <c r="Q55" i="22"/>
  <c r="S55" i="22"/>
  <c r="P55" i="22"/>
  <c r="P56" i="22"/>
  <c r="P57" i="22"/>
  <c r="O56" i="22"/>
  <c r="O57" i="22"/>
  <c r="M56" i="22"/>
  <c r="M57" i="22"/>
  <c r="L55" i="22"/>
  <c r="L56" i="22"/>
  <c r="L57" i="22"/>
  <c r="K56" i="22"/>
  <c r="K57" i="22"/>
  <c r="H55" i="22"/>
  <c r="H56" i="22"/>
  <c r="H57" i="22"/>
  <c r="G56" i="22"/>
  <c r="G57" i="22"/>
  <c r="F55" i="22"/>
  <c r="F56" i="22"/>
  <c r="F57" i="22"/>
  <c r="E56" i="22"/>
  <c r="E57" i="22"/>
  <c r="D56" i="22"/>
  <c r="D57" i="22"/>
  <c r="C57" i="22"/>
  <c r="C56" i="22"/>
  <c r="N56" i="22"/>
  <c r="N57" i="22"/>
  <c r="J56" i="22"/>
  <c r="J57" i="22"/>
  <c r="I56" i="22"/>
  <c r="I57" i="22"/>
  <c r="S56" i="9"/>
  <c r="S48" i="9"/>
  <c r="W56" i="9"/>
  <c r="S56" i="22"/>
  <c r="S57" i="22"/>
  <c r="Y57" i="22"/>
  <c r="U56" i="9"/>
  <c r="Y56" i="9"/>
  <c r="T57" i="22"/>
  <c r="AE57" i="22"/>
  <c r="S57" i="9"/>
  <c r="AJ57" i="22"/>
  <c r="AI57" i="22"/>
  <c r="AG57" i="22"/>
  <c r="AH57" i="22"/>
  <c r="AF57" i="22"/>
  <c r="AD57" i="22"/>
  <c r="AK57" i="22"/>
  <c r="AB57" i="22"/>
  <c r="U57" i="22"/>
  <c r="AM57" i="22"/>
  <c r="AC57" i="22"/>
  <c r="AA57" i="22"/>
  <c r="X57" i="22"/>
  <c r="W57" i="22"/>
  <c r="V57" i="22"/>
  <c r="Z57" i="22"/>
  <c r="U57" i="9"/>
  <c r="Y57" i="9"/>
  <c r="T56" i="22"/>
  <c r="AH56" i="22"/>
  <c r="AC56" i="22"/>
  <c r="AL57" i="22"/>
  <c r="AQ57" i="22"/>
  <c r="AP57" i="22"/>
  <c r="AS57" i="22"/>
  <c r="AR57" i="22"/>
  <c r="AN57" i="22"/>
  <c r="AO57" i="22"/>
  <c r="AK56" i="22"/>
  <c r="AJ56" i="22"/>
  <c r="AI56" i="22"/>
  <c r="AG56" i="22"/>
  <c r="AF56" i="22"/>
  <c r="AE56" i="22"/>
  <c r="AD56" i="22"/>
  <c r="V56" i="22"/>
  <c r="W56" i="22"/>
  <c r="X56" i="22"/>
  <c r="Y56" i="22"/>
  <c r="Z56" i="22"/>
  <c r="AB56" i="22"/>
  <c r="AA56" i="22"/>
  <c r="U56" i="22"/>
  <c r="AL56" i="22"/>
  <c r="AM56" i="22"/>
  <c r="AN56" i="22"/>
  <c r="AP56" i="22"/>
  <c r="AQ56" i="22"/>
  <c r="AR56" i="22"/>
  <c r="AS56" i="22"/>
  <c r="AO56" i="22"/>
  <c r="T55" i="9"/>
  <c r="S55" i="9"/>
  <c r="X57" i="9"/>
  <c r="U55" i="9"/>
  <c r="Y55" i="9"/>
  <c r="R55" i="22"/>
  <c r="N55" i="22"/>
  <c r="J55" i="22"/>
  <c r="D55" i="22"/>
  <c r="T55" i="22"/>
  <c r="AJ55" i="22"/>
  <c r="AC55" i="22"/>
  <c r="AF55" i="22"/>
  <c r="X55" i="22"/>
  <c r="AG55" i="22"/>
  <c r="AK55" i="22"/>
  <c r="AH55" i="22"/>
  <c r="AI55" i="22"/>
  <c r="AD55" i="22"/>
  <c r="AA55" i="22"/>
  <c r="W55" i="22"/>
  <c r="AB55" i="22"/>
  <c r="AE55" i="22"/>
  <c r="U55" i="22"/>
  <c r="AM55" i="22"/>
  <c r="Z55" i="22"/>
  <c r="V55" i="22"/>
  <c r="Y55" i="22"/>
  <c r="C24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B17" i="22"/>
  <c r="B18" i="22"/>
  <c r="B19" i="22"/>
  <c r="B21" i="22"/>
  <c r="B22" i="22"/>
  <c r="B23" i="22"/>
  <c r="T24" i="22"/>
  <c r="AJ24" i="22"/>
  <c r="AP55" i="22"/>
  <c r="AS55" i="22"/>
  <c r="AL55" i="22"/>
  <c r="AR55" i="22"/>
  <c r="AN55" i="22"/>
  <c r="AQ55" i="22"/>
  <c r="AO55" i="22"/>
  <c r="S24" i="22"/>
  <c r="AA24" i="22"/>
  <c r="AE24" i="22"/>
  <c r="AG24" i="22"/>
  <c r="AF24" i="22"/>
  <c r="AI24" i="22"/>
  <c r="AD24" i="22"/>
  <c r="AH24" i="22"/>
  <c r="AK24" i="22"/>
  <c r="Z24" i="22"/>
  <c r="W24" i="22"/>
  <c r="X24" i="22"/>
  <c r="Y24" i="22"/>
  <c r="AB24" i="22"/>
  <c r="U24" i="22"/>
  <c r="AC24" i="22"/>
  <c r="V24" i="22"/>
  <c r="AN24" i="22"/>
  <c r="AR24" i="22"/>
  <c r="AS24" i="22"/>
  <c r="AL24" i="22"/>
  <c r="AQ24" i="22"/>
  <c r="AP24" i="22"/>
  <c r="AO24" i="22"/>
  <c r="AM24" i="22"/>
  <c r="B22" i="9"/>
  <c r="B23" i="9"/>
  <c r="R13" i="22"/>
  <c r="R14" i="22"/>
  <c r="R15" i="22"/>
  <c r="R16" i="22"/>
  <c r="R17" i="22"/>
  <c r="R18" i="22"/>
  <c r="R19" i="22"/>
  <c r="R20" i="22"/>
  <c r="R21" i="22"/>
  <c r="R22" i="22"/>
  <c r="R23" i="22"/>
  <c r="R25" i="22"/>
  <c r="R26" i="22"/>
  <c r="R27" i="22"/>
  <c r="R28" i="22"/>
  <c r="R29" i="22"/>
  <c r="R30" i="22"/>
  <c r="R31" i="22"/>
  <c r="R32" i="22"/>
  <c r="R33" i="22"/>
  <c r="R34" i="22"/>
  <c r="R35" i="22"/>
  <c r="R36" i="22"/>
  <c r="R37" i="22"/>
  <c r="R38" i="22"/>
  <c r="R39" i="22"/>
  <c r="R40" i="22"/>
  <c r="R41" i="22"/>
  <c r="R42" i="22"/>
  <c r="R43" i="22"/>
  <c r="R44" i="22"/>
  <c r="R45" i="22"/>
  <c r="R46" i="22"/>
  <c r="R47" i="22"/>
  <c r="R48" i="22"/>
  <c r="R49" i="22"/>
  <c r="R50" i="22"/>
  <c r="R51" i="22"/>
  <c r="R52" i="22"/>
  <c r="R53" i="22"/>
  <c r="R54" i="22"/>
  <c r="Q13" i="22"/>
  <c r="Q14" i="22"/>
  <c r="Q15" i="22"/>
  <c r="Q16" i="22"/>
  <c r="Q17" i="22"/>
  <c r="Q18" i="22"/>
  <c r="Q19" i="22"/>
  <c r="Q20" i="22"/>
  <c r="Q21" i="22"/>
  <c r="Q22" i="22"/>
  <c r="Q23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P13" i="22"/>
  <c r="P14" i="22"/>
  <c r="P15" i="22"/>
  <c r="P16" i="22"/>
  <c r="P17" i="22"/>
  <c r="P18" i="22"/>
  <c r="P19" i="22"/>
  <c r="P20" i="22"/>
  <c r="P21" i="22"/>
  <c r="P22" i="22"/>
  <c r="P23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O13" i="22"/>
  <c r="O14" i="22"/>
  <c r="O15" i="22"/>
  <c r="O16" i="22"/>
  <c r="O17" i="22"/>
  <c r="O18" i="22"/>
  <c r="O19" i="22"/>
  <c r="O20" i="22"/>
  <c r="O21" i="22"/>
  <c r="O22" i="22"/>
  <c r="O23" i="22"/>
  <c r="O25" i="22"/>
  <c r="O26" i="22"/>
  <c r="O27" i="22"/>
  <c r="O28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N13" i="22"/>
  <c r="N14" i="22"/>
  <c r="N15" i="22"/>
  <c r="N16" i="22"/>
  <c r="N17" i="22"/>
  <c r="N18" i="22"/>
  <c r="N19" i="22"/>
  <c r="N20" i="22"/>
  <c r="N21" i="22"/>
  <c r="N22" i="22"/>
  <c r="N23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M13" i="22"/>
  <c r="M14" i="22"/>
  <c r="M15" i="22"/>
  <c r="M16" i="22"/>
  <c r="M17" i="22"/>
  <c r="M18" i="22"/>
  <c r="M19" i="22"/>
  <c r="M20" i="22"/>
  <c r="M21" i="22"/>
  <c r="M22" i="22"/>
  <c r="M23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L13" i="22"/>
  <c r="L14" i="22"/>
  <c r="L15" i="22"/>
  <c r="L16" i="22"/>
  <c r="L17" i="22"/>
  <c r="L18" i="22"/>
  <c r="L19" i="22"/>
  <c r="L20" i="22"/>
  <c r="L21" i="22"/>
  <c r="L22" i="22"/>
  <c r="L23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K13" i="22"/>
  <c r="K14" i="22"/>
  <c r="K15" i="22"/>
  <c r="K16" i="22"/>
  <c r="K17" i="22"/>
  <c r="K18" i="22"/>
  <c r="K19" i="22"/>
  <c r="K20" i="22"/>
  <c r="K21" i="22"/>
  <c r="K22" i="22"/>
  <c r="K23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J13" i="22"/>
  <c r="J14" i="22"/>
  <c r="J15" i="22"/>
  <c r="J16" i="22"/>
  <c r="J17" i="22"/>
  <c r="J18" i="22"/>
  <c r="J19" i="22"/>
  <c r="J20" i="22"/>
  <c r="J21" i="22"/>
  <c r="J22" i="22"/>
  <c r="J23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I13" i="22"/>
  <c r="I14" i="22"/>
  <c r="I15" i="22"/>
  <c r="I16" i="22"/>
  <c r="I17" i="22"/>
  <c r="I18" i="22"/>
  <c r="I19" i="22"/>
  <c r="I20" i="22"/>
  <c r="I21" i="22"/>
  <c r="I22" i="22"/>
  <c r="I23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H13" i="22"/>
  <c r="H14" i="22"/>
  <c r="H15" i="22"/>
  <c r="H16" i="22"/>
  <c r="H17" i="22"/>
  <c r="H18" i="22"/>
  <c r="H19" i="22"/>
  <c r="H20" i="22"/>
  <c r="H21" i="22"/>
  <c r="H22" i="22"/>
  <c r="H23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G13" i="22"/>
  <c r="G14" i="22"/>
  <c r="G15" i="22"/>
  <c r="G16" i="22"/>
  <c r="G17" i="22"/>
  <c r="G18" i="22"/>
  <c r="G19" i="22"/>
  <c r="G20" i="22"/>
  <c r="G21" i="22"/>
  <c r="G22" i="22"/>
  <c r="G23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F13" i="22"/>
  <c r="F14" i="22"/>
  <c r="F15" i="22"/>
  <c r="F16" i="22"/>
  <c r="F17" i="22"/>
  <c r="F18" i="22"/>
  <c r="F19" i="22"/>
  <c r="F20" i="22"/>
  <c r="F21" i="22"/>
  <c r="F22" i="22"/>
  <c r="F23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E13" i="22"/>
  <c r="E14" i="22"/>
  <c r="E15" i="22"/>
  <c r="E16" i="22"/>
  <c r="E17" i="22"/>
  <c r="E18" i="22"/>
  <c r="E19" i="22"/>
  <c r="E20" i="22"/>
  <c r="E21" i="22"/>
  <c r="E22" i="22"/>
  <c r="E23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D13" i="22"/>
  <c r="D14" i="22"/>
  <c r="D15" i="22"/>
  <c r="D16" i="22"/>
  <c r="D17" i="22"/>
  <c r="D18" i="22"/>
  <c r="D19" i="22"/>
  <c r="D20" i="22"/>
  <c r="D21" i="22"/>
  <c r="D22" i="22"/>
  <c r="D23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C13" i="22"/>
  <c r="C14" i="22"/>
  <c r="C15" i="22"/>
  <c r="C16" i="22"/>
  <c r="C17" i="22"/>
  <c r="C18" i="22"/>
  <c r="C19" i="22"/>
  <c r="C20" i="22"/>
  <c r="C21" i="22"/>
  <c r="C22" i="22"/>
  <c r="C23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T13" i="9"/>
  <c r="T14" i="9"/>
  <c r="T15" i="9"/>
  <c r="T16" i="9"/>
  <c r="T17" i="9"/>
  <c r="T18" i="9"/>
  <c r="T19" i="9"/>
  <c r="T20" i="9"/>
  <c r="X20" i="9"/>
  <c r="T21" i="9"/>
  <c r="X21" i="9"/>
  <c r="T22" i="9"/>
  <c r="X22" i="9"/>
  <c r="T23" i="9"/>
  <c r="T24" i="9"/>
  <c r="T25" i="9"/>
  <c r="T26" i="9"/>
  <c r="T27" i="9"/>
  <c r="T28" i="9"/>
  <c r="X28" i="9"/>
  <c r="T29" i="9"/>
  <c r="X29" i="9"/>
  <c r="T30" i="9"/>
  <c r="X30" i="9"/>
  <c r="T31" i="9"/>
  <c r="T32" i="9"/>
  <c r="X32" i="9"/>
  <c r="T33" i="9"/>
  <c r="T34" i="9"/>
  <c r="T35" i="9"/>
  <c r="T36" i="9"/>
  <c r="X36" i="9"/>
  <c r="T37" i="9"/>
  <c r="X37" i="9"/>
  <c r="T38" i="9"/>
  <c r="X38" i="9"/>
  <c r="T39" i="9"/>
  <c r="T40" i="9"/>
  <c r="X40" i="9"/>
  <c r="T41" i="9"/>
  <c r="T42" i="9"/>
  <c r="T43" i="9"/>
  <c r="T44" i="9"/>
  <c r="X44" i="9"/>
  <c r="T45" i="9"/>
  <c r="X45" i="9"/>
  <c r="T46" i="9"/>
  <c r="X46" i="9"/>
  <c r="T47" i="9"/>
  <c r="T48" i="9"/>
  <c r="T49" i="9"/>
  <c r="T50" i="9"/>
  <c r="T51" i="9"/>
  <c r="T52" i="9"/>
  <c r="X52" i="9"/>
  <c r="T53" i="9"/>
  <c r="T54" i="9"/>
  <c r="S13" i="9"/>
  <c r="S14" i="9"/>
  <c r="S15" i="9"/>
  <c r="S16" i="9"/>
  <c r="S17" i="9"/>
  <c r="S18" i="9"/>
  <c r="W18" i="9"/>
  <c r="S19" i="9"/>
  <c r="W19" i="9"/>
  <c r="S20" i="9"/>
  <c r="S21" i="9"/>
  <c r="S22" i="9"/>
  <c r="S23" i="9"/>
  <c r="S24" i="9"/>
  <c r="S25" i="9"/>
  <c r="S26" i="9"/>
  <c r="S27" i="9"/>
  <c r="S28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W55" i="9"/>
  <c r="S49" i="9"/>
  <c r="X55" i="9"/>
  <c r="X56" i="9"/>
  <c r="X51" i="9"/>
  <c r="X43" i="9"/>
  <c r="X27" i="9"/>
  <c r="X19" i="9"/>
  <c r="X50" i="9"/>
  <c r="W57" i="9"/>
  <c r="U49" i="9"/>
  <c r="Y49" i="9"/>
  <c r="W16" i="9"/>
  <c r="X42" i="9"/>
  <c r="X34" i="9"/>
  <c r="X26" i="9"/>
  <c r="X18" i="9"/>
  <c r="X41" i="9"/>
  <c r="X33" i="9"/>
  <c r="X25" i="9"/>
  <c r="W21" i="9"/>
  <c r="X47" i="9"/>
  <c r="X39" i="9"/>
  <c r="X31" i="9"/>
  <c r="T13" i="22"/>
  <c r="AD13" i="22"/>
  <c r="X15" i="9"/>
  <c r="X48" i="9"/>
  <c r="X49" i="9"/>
  <c r="X54" i="9"/>
  <c r="X53" i="9"/>
  <c r="X23" i="9"/>
  <c r="X24" i="9"/>
  <c r="X35" i="9"/>
  <c r="W17" i="9"/>
  <c r="W23" i="9"/>
  <c r="W15" i="9"/>
  <c r="X17" i="9"/>
  <c r="W22" i="9"/>
  <c r="W14" i="9"/>
  <c r="X16" i="9"/>
  <c r="W20" i="9"/>
  <c r="X14" i="9"/>
  <c r="S15" i="22"/>
  <c r="AA15" i="22"/>
  <c r="W42" i="9"/>
  <c r="U48" i="9"/>
  <c r="Y48" i="9"/>
  <c r="U40" i="9"/>
  <c r="Y40" i="9"/>
  <c r="U32" i="9"/>
  <c r="Y32" i="9"/>
  <c r="U23" i="9"/>
  <c r="Y23" i="9"/>
  <c r="U21" i="9"/>
  <c r="Y21" i="9"/>
  <c r="U47" i="9"/>
  <c r="Y47" i="9"/>
  <c r="W45" i="9"/>
  <c r="W46" i="9"/>
  <c r="W38" i="9"/>
  <c r="U39" i="9"/>
  <c r="Y39" i="9"/>
  <c r="W37" i="9"/>
  <c r="U30" i="9"/>
  <c r="Y30" i="9"/>
  <c r="W53" i="9"/>
  <c r="W44" i="9"/>
  <c r="U50" i="9"/>
  <c r="Y50" i="9"/>
  <c r="U34" i="9"/>
  <c r="Y34" i="9"/>
  <c r="U14" i="9"/>
  <c r="Y14" i="9"/>
  <c r="U15" i="9"/>
  <c r="Y15" i="9"/>
  <c r="U41" i="9"/>
  <c r="Y41" i="9"/>
  <c r="U53" i="9"/>
  <c r="Y53" i="9"/>
  <c r="T15" i="22"/>
  <c r="AJ15" i="22"/>
  <c r="T14" i="22"/>
  <c r="AE14" i="22"/>
  <c r="U17" i="9"/>
  <c r="Y17" i="9"/>
  <c r="W39" i="9"/>
  <c r="U26" i="9"/>
  <c r="Y26" i="9"/>
  <c r="W25" i="9"/>
  <c r="W35" i="9"/>
  <c r="W33" i="9"/>
  <c r="W24" i="9"/>
  <c r="U46" i="9"/>
  <c r="Y46" i="9"/>
  <c r="U19" i="9"/>
  <c r="Y19" i="9"/>
  <c r="W32" i="9"/>
  <c r="S14" i="22"/>
  <c r="AC14" i="22"/>
  <c r="U38" i="9"/>
  <c r="Y38" i="9"/>
  <c r="S25" i="22"/>
  <c r="AA25" i="22"/>
  <c r="S53" i="22"/>
  <c r="S37" i="22"/>
  <c r="AA37" i="22"/>
  <c r="S13" i="22"/>
  <c r="T47" i="22"/>
  <c r="AE47" i="22"/>
  <c r="T19" i="22"/>
  <c r="AI19" i="22"/>
  <c r="T17" i="22"/>
  <c r="AF17" i="22"/>
  <c r="W31" i="9"/>
  <c r="W36" i="9"/>
  <c r="U24" i="9"/>
  <c r="Y24" i="9"/>
  <c r="S40" i="22"/>
  <c r="Y40" i="22"/>
  <c r="S32" i="22"/>
  <c r="AB32" i="22"/>
  <c r="T46" i="22"/>
  <c r="AF46" i="22"/>
  <c r="T30" i="22"/>
  <c r="AD30" i="22"/>
  <c r="S38" i="22"/>
  <c r="AA38" i="22"/>
  <c r="W51" i="9"/>
  <c r="U27" i="9"/>
  <c r="Y27" i="9"/>
  <c r="U22" i="9"/>
  <c r="Y22" i="9"/>
  <c r="U20" i="9"/>
  <c r="Y20" i="9"/>
  <c r="U37" i="9"/>
  <c r="Y37" i="9"/>
  <c r="T45" i="22"/>
  <c r="AD45" i="22"/>
  <c r="T37" i="22"/>
  <c r="AE37" i="22"/>
  <c r="U16" i="9"/>
  <c r="Y16" i="9"/>
  <c r="W28" i="9"/>
  <c r="U51" i="9"/>
  <c r="Y51" i="9"/>
  <c r="U43" i="9"/>
  <c r="Y43" i="9"/>
  <c r="U35" i="9"/>
  <c r="Y35" i="9"/>
  <c r="U18" i="9"/>
  <c r="Y18" i="9"/>
  <c r="W50" i="9"/>
  <c r="W41" i="9"/>
  <c r="W27" i="9"/>
  <c r="U45" i="9"/>
  <c r="Y45" i="9"/>
  <c r="W52" i="9"/>
  <c r="W43" i="9"/>
  <c r="U52" i="9"/>
  <c r="Y52" i="9"/>
  <c r="U42" i="9"/>
  <c r="Y42" i="9"/>
  <c r="U33" i="9"/>
  <c r="Y33" i="9"/>
  <c r="W49" i="9"/>
  <c r="W40" i="9"/>
  <c r="S45" i="22"/>
  <c r="U44" i="9"/>
  <c r="Y44" i="9"/>
  <c r="W48" i="9"/>
  <c r="W47" i="9"/>
  <c r="U36" i="9"/>
  <c r="Y36" i="9"/>
  <c r="U28" i="9"/>
  <c r="Y28" i="9"/>
  <c r="U25" i="9"/>
  <c r="Y25" i="9"/>
  <c r="T53" i="22"/>
  <c r="AG53" i="22"/>
  <c r="T48" i="22"/>
  <c r="AI48" i="22"/>
  <c r="T40" i="22"/>
  <c r="AI40" i="22"/>
  <c r="S48" i="22"/>
  <c r="T54" i="22"/>
  <c r="AI54" i="22"/>
  <c r="T38" i="22"/>
  <c r="AF38" i="22"/>
  <c r="T21" i="22"/>
  <c r="AF21" i="22"/>
  <c r="T39" i="22"/>
  <c r="AD39" i="22"/>
  <c r="T29" i="22"/>
  <c r="AI29" i="22"/>
  <c r="S46" i="22"/>
  <c r="U31" i="9"/>
  <c r="Y31" i="9"/>
  <c r="W34" i="9"/>
  <c r="W26" i="9"/>
  <c r="T31" i="22"/>
  <c r="AI31" i="22"/>
  <c r="S30" i="22"/>
  <c r="Z30" i="22"/>
  <c r="T32" i="22"/>
  <c r="AK32" i="22"/>
  <c r="T25" i="22"/>
  <c r="AG25" i="22"/>
  <c r="T49" i="22"/>
  <c r="AD49" i="22"/>
  <c r="T33" i="22"/>
  <c r="AE33" i="22"/>
  <c r="S49" i="22"/>
  <c r="T27" i="22"/>
  <c r="AF27" i="22"/>
  <c r="S22" i="22"/>
  <c r="Z22" i="22"/>
  <c r="S41" i="22"/>
  <c r="AA41" i="22"/>
  <c r="T36" i="22"/>
  <c r="AG36" i="22"/>
  <c r="T35" i="22"/>
  <c r="AI35" i="22"/>
  <c r="T20" i="22"/>
  <c r="AJ20" i="22"/>
  <c r="S16" i="22"/>
  <c r="AC16" i="22"/>
  <c r="S34" i="22"/>
  <c r="AB34" i="22"/>
  <c r="S33" i="22"/>
  <c r="AA33" i="22"/>
  <c r="T23" i="22"/>
  <c r="AJ23" i="22"/>
  <c r="T52" i="22"/>
  <c r="AI52" i="22"/>
  <c r="T44" i="22"/>
  <c r="AF44" i="22"/>
  <c r="T28" i="22"/>
  <c r="AJ28" i="22"/>
  <c r="T51" i="22"/>
  <c r="AJ51" i="22"/>
  <c r="T43" i="22"/>
  <c r="AJ43" i="22"/>
  <c r="T22" i="22"/>
  <c r="AD22" i="22"/>
  <c r="T18" i="22"/>
  <c r="AH18" i="22"/>
  <c r="T16" i="22"/>
  <c r="AJ16" i="22"/>
  <c r="T41" i="22"/>
  <c r="AD41" i="22"/>
  <c r="S52" i="22"/>
  <c r="S44" i="22"/>
  <c r="S36" i="22"/>
  <c r="AB36" i="22"/>
  <c r="S28" i="22"/>
  <c r="AC28" i="22"/>
  <c r="S51" i="22"/>
  <c r="S35" i="22"/>
  <c r="Y35" i="22"/>
  <c r="S43" i="22"/>
  <c r="S27" i="22"/>
  <c r="W27" i="22"/>
  <c r="S20" i="22"/>
  <c r="W20" i="22"/>
  <c r="S18" i="22"/>
  <c r="Y18" i="22"/>
  <c r="T50" i="22"/>
  <c r="AJ50" i="22"/>
  <c r="T42" i="22"/>
  <c r="AF42" i="22"/>
  <c r="T26" i="22"/>
  <c r="AK26" i="22"/>
  <c r="T34" i="22"/>
  <c r="AD34" i="22"/>
  <c r="S42" i="22"/>
  <c r="S26" i="22"/>
  <c r="AB26" i="22"/>
  <c r="S50" i="22"/>
  <c r="S39" i="22"/>
  <c r="AA39" i="22"/>
  <c r="S23" i="22"/>
  <c r="V23" i="22"/>
  <c r="S19" i="22"/>
  <c r="W19" i="22"/>
  <c r="S47" i="22"/>
  <c r="S31" i="22"/>
  <c r="Y31" i="22"/>
  <c r="S21" i="22"/>
  <c r="Y21" i="22"/>
  <c r="S17" i="22"/>
  <c r="V17" i="22"/>
  <c r="U13" i="9"/>
  <c r="Y13" i="9"/>
  <c r="O29" i="9"/>
  <c r="AA26" i="22"/>
  <c r="AE13" i="22"/>
  <c r="AF13" i="22"/>
  <c r="AJ13" i="22"/>
  <c r="AB15" i="22"/>
  <c r="AI13" i="22"/>
  <c r="AG13" i="22"/>
  <c r="AC35" i="22"/>
  <c r="AK13" i="22"/>
  <c r="U13" i="22"/>
  <c r="AM13" i="22"/>
  <c r="AA40" i="22"/>
  <c r="Y38" i="22"/>
  <c r="Y37" i="22"/>
  <c r="AA35" i="22"/>
  <c r="AH13" i="22"/>
  <c r="X25" i="22"/>
  <c r="Z32" i="22"/>
  <c r="X33" i="22"/>
  <c r="Z35" i="22"/>
  <c r="AA34" i="22"/>
  <c r="Z27" i="22"/>
  <c r="Y34" i="22"/>
  <c r="Z34" i="22"/>
  <c r="AA27" i="22"/>
  <c r="AC27" i="22"/>
  <c r="Y30" i="22"/>
  <c r="AC34" i="22"/>
  <c r="Y39" i="22"/>
  <c r="Z31" i="22"/>
  <c r="X34" i="22"/>
  <c r="AA13" i="22"/>
  <c r="AC31" i="22"/>
  <c r="V26" i="22"/>
  <c r="AA32" i="22"/>
  <c r="AA31" i="22"/>
  <c r="AB31" i="22"/>
  <c r="W31" i="22"/>
  <c r="Z13" i="22"/>
  <c r="AC15" i="22"/>
  <c r="AC32" i="22"/>
  <c r="Z14" i="22"/>
  <c r="AC13" i="22"/>
  <c r="Z21" i="22"/>
  <c r="AB14" i="22"/>
  <c r="X20" i="22"/>
  <c r="AA14" i="22"/>
  <c r="W23" i="22"/>
  <c r="AC18" i="22"/>
  <c r="V21" i="22"/>
  <c r="V20" i="22"/>
  <c r="Y20" i="22"/>
  <c r="AA19" i="22"/>
  <c r="AB21" i="22"/>
  <c r="Z20" i="22"/>
  <c r="Z15" i="22"/>
  <c r="AB20" i="22"/>
  <c r="AB17" i="22"/>
  <c r="V25" i="22"/>
  <c r="AC30" i="22"/>
  <c r="V22" i="22"/>
  <c r="AC26" i="22"/>
  <c r="AB16" i="22"/>
  <c r="Z26" i="22"/>
  <c r="W22" i="22"/>
  <c r="X30" i="22"/>
  <c r="X19" i="22"/>
  <c r="AA16" i="22"/>
  <c r="V30" i="22"/>
  <c r="AA21" i="22"/>
  <c r="AB35" i="22"/>
  <c r="AB19" i="22"/>
  <c r="AC33" i="22"/>
  <c r="W30" i="22"/>
  <c r="Z28" i="22"/>
  <c r="Y17" i="22"/>
  <c r="W26" i="22"/>
  <c r="AC21" i="22"/>
  <c r="X27" i="22"/>
  <c r="Z36" i="22"/>
  <c r="Y25" i="22"/>
  <c r="AC17" i="22"/>
  <c r="AB22" i="22"/>
  <c r="AC19" i="22"/>
  <c r="X17" i="22"/>
  <c r="AA17" i="22"/>
  <c r="AB28" i="22"/>
  <c r="AB13" i="22"/>
  <c r="AA28" i="22"/>
  <c r="AB33" i="22"/>
  <c r="Y22" i="22"/>
  <c r="V18" i="22"/>
  <c r="W17" i="22"/>
  <c r="AC25" i="22"/>
  <c r="AA20" i="22"/>
  <c r="Z19" i="22"/>
  <c r="X35" i="22"/>
  <c r="Y32" i="22"/>
  <c r="X21" i="22"/>
  <c r="AB30" i="22"/>
  <c r="AA36" i="22"/>
  <c r="Z16" i="22"/>
  <c r="Z17" i="22"/>
  <c r="AA22" i="22"/>
  <c r="V28" i="22"/>
  <c r="Y36" i="22"/>
  <c r="AB25" i="22"/>
  <c r="Z25" i="22"/>
  <c r="W21" i="22"/>
  <c r="Y16" i="22"/>
  <c r="Y33" i="22"/>
  <c r="Y26" i="22"/>
  <c r="Y27" i="22"/>
  <c r="AA30" i="22"/>
  <c r="X18" i="22"/>
  <c r="Z23" i="22"/>
  <c r="X32" i="22"/>
  <c r="Y23" i="22"/>
  <c r="V19" i="22"/>
  <c r="AC23" i="22"/>
  <c r="AA18" i="22"/>
  <c r="X16" i="22"/>
  <c r="AB23" i="22"/>
  <c r="Z33" i="22"/>
  <c r="X22" i="22"/>
  <c r="X31" i="22"/>
  <c r="AC20" i="22"/>
  <c r="X26" i="22"/>
  <c r="AC22" i="22"/>
  <c r="Y19" i="22"/>
  <c r="V27" i="22"/>
  <c r="AB27" i="22"/>
  <c r="W28" i="22"/>
  <c r="X28" i="22"/>
  <c r="Y28" i="22"/>
  <c r="W25" i="22"/>
  <c r="W18" i="22"/>
  <c r="Z18" i="22"/>
  <c r="AB18" i="22"/>
  <c r="X23" i="22"/>
  <c r="AA23" i="22"/>
  <c r="AG19" i="22"/>
  <c r="AJ19" i="22"/>
  <c r="AK14" i="22"/>
  <c r="AF19" i="22"/>
  <c r="AG14" i="22"/>
  <c r="AG30" i="22"/>
  <c r="AH39" i="22"/>
  <c r="AK54" i="22"/>
  <c r="AF39" i="22"/>
  <c r="AI39" i="22"/>
  <c r="AK29" i="22"/>
  <c r="AE30" i="22"/>
  <c r="AG38" i="22"/>
  <c r="AG29" i="22"/>
  <c r="AG31" i="22"/>
  <c r="AE40" i="22"/>
  <c r="AJ38" i="22"/>
  <c r="U39" i="22"/>
  <c r="AP39" i="22"/>
  <c r="AE39" i="22"/>
  <c r="AJ39" i="22"/>
  <c r="AK38" i="22"/>
  <c r="AE29" i="22"/>
  <c r="AD29" i="22"/>
  <c r="AG39" i="22"/>
  <c r="U38" i="22"/>
  <c r="AM38" i="22"/>
  <c r="AK39" i="22"/>
  <c r="AH14" i="22"/>
  <c r="AF30" i="22"/>
  <c r="AI30" i="22"/>
  <c r="AD14" i="22"/>
  <c r="AI14" i="22"/>
  <c r="U14" i="22"/>
  <c r="AN14" i="22"/>
  <c r="U30" i="22"/>
  <c r="AQ30" i="22"/>
  <c r="AJ14" i="22"/>
  <c r="AI38" i="22"/>
  <c r="AF14" i="22"/>
  <c r="AD19" i="22"/>
  <c r="AK19" i="22"/>
  <c r="AJ30" i="22"/>
  <c r="AK30" i="22"/>
  <c r="AH19" i="22"/>
  <c r="AH30" i="22"/>
  <c r="AK15" i="22"/>
  <c r="AE19" i="22"/>
  <c r="U19" i="22"/>
  <c r="AL19" i="22"/>
  <c r="U40" i="22"/>
  <c r="AQ40" i="22"/>
  <c r="U53" i="22"/>
  <c r="AR53" i="22"/>
  <c r="AI53" i="22"/>
  <c r="AH53" i="22"/>
  <c r="AH37" i="22"/>
  <c r="U46" i="22"/>
  <c r="AO46" i="22"/>
  <c r="AF37" i="22"/>
  <c r="AE53" i="22"/>
  <c r="AK53" i="22"/>
  <c r="AK37" i="22"/>
  <c r="U37" i="22"/>
  <c r="AL37" i="22"/>
  <c r="AD53" i="22"/>
  <c r="AF53" i="22"/>
  <c r="AJ53" i="22"/>
  <c r="AJ37" i="22"/>
  <c r="AG15" i="22"/>
  <c r="AD37" i="22"/>
  <c r="AG37" i="22"/>
  <c r="AJ46" i="22"/>
  <c r="AI37" i="22"/>
  <c r="AI47" i="22"/>
  <c r="AH15" i="22"/>
  <c r="AD15" i="22"/>
  <c r="U15" i="22"/>
  <c r="AR15" i="22"/>
  <c r="AI15" i="22"/>
  <c r="AE15" i="22"/>
  <c r="AF15" i="22"/>
  <c r="AJ17" i="22"/>
  <c r="AG17" i="22"/>
  <c r="AK17" i="22"/>
  <c r="AH17" i="22"/>
  <c r="AD17" i="22"/>
  <c r="U17" i="22"/>
  <c r="AL17" i="22"/>
  <c r="AE17" i="22"/>
  <c r="AI17" i="22"/>
  <c r="AH38" i="22"/>
  <c r="AD38" i="22"/>
  <c r="AE38" i="22"/>
  <c r="U21" i="22"/>
  <c r="AL21" i="22"/>
  <c r="AD54" i="22"/>
  <c r="U48" i="22"/>
  <c r="AM48" i="22"/>
  <c r="AJ25" i="22"/>
  <c r="AF47" i="22"/>
  <c r="AH47" i="22"/>
  <c r="AD46" i="22"/>
  <c r="AG45" i="22"/>
  <c r="AG40" i="22"/>
  <c r="U45" i="22"/>
  <c r="AS45" i="22"/>
  <c r="AJ47" i="22"/>
  <c r="AD21" i="22"/>
  <c r="AG47" i="22"/>
  <c r="AI46" i="22"/>
  <c r="AD40" i="22"/>
  <c r="AF54" i="22"/>
  <c r="AH54" i="22"/>
  <c r="AH40" i="22"/>
  <c r="U47" i="22"/>
  <c r="AO47" i="22"/>
  <c r="AG21" i="22"/>
  <c r="AE46" i="22"/>
  <c r="AH45" i="22"/>
  <c r="AE45" i="22"/>
  <c r="AF40" i="22"/>
  <c r="AF25" i="22"/>
  <c r="AE21" i="22"/>
  <c r="O54" i="22"/>
  <c r="S54" i="22"/>
  <c r="U54" i="22"/>
  <c r="AR54" i="22"/>
  <c r="AJ54" i="22"/>
  <c r="AK47" i="22"/>
  <c r="AH46" i="22"/>
  <c r="AJ40" i="22"/>
  <c r="AI21" i="22"/>
  <c r="AK21" i="22"/>
  <c r="AF45" i="22"/>
  <c r="AH21" i="22"/>
  <c r="AG46" i="22"/>
  <c r="AJ45" i="22"/>
  <c r="AK48" i="22"/>
  <c r="AD47" i="22"/>
  <c r="AE25" i="22"/>
  <c r="AE54" i="22"/>
  <c r="S29" i="9"/>
  <c r="O29" i="22"/>
  <c r="AK33" i="22"/>
  <c r="AK25" i="22"/>
  <c r="AK46" i="22"/>
  <c r="AI45" i="22"/>
  <c r="AK45" i="22"/>
  <c r="AJ21" i="22"/>
  <c r="AF48" i="22"/>
  <c r="AH48" i="22"/>
  <c r="AG48" i="22"/>
  <c r="AD48" i="22"/>
  <c r="AE48" i="22"/>
  <c r="U25" i="22"/>
  <c r="AM25" i="22"/>
  <c r="AK31" i="22"/>
  <c r="AJ48" i="22"/>
  <c r="AH25" i="22"/>
  <c r="AG54" i="22"/>
  <c r="AK40" i="22"/>
  <c r="AE31" i="22"/>
  <c r="AI25" i="22"/>
  <c r="AD25" i="22"/>
  <c r="AH31" i="22"/>
  <c r="AF28" i="22"/>
  <c r="AJ31" i="22"/>
  <c r="AH29" i="22"/>
  <c r="AF31" i="22"/>
  <c r="AD31" i="22"/>
  <c r="AH49" i="22"/>
  <c r="AF29" i="22"/>
  <c r="U31" i="22"/>
  <c r="AL31" i="22"/>
  <c r="AJ29" i="22"/>
  <c r="AD32" i="22"/>
  <c r="AE32" i="22"/>
  <c r="AJ32" i="22"/>
  <c r="AG32" i="22"/>
  <c r="AH32" i="22"/>
  <c r="AH28" i="22"/>
  <c r="AI32" i="22"/>
  <c r="U32" i="22"/>
  <c r="AO32" i="22"/>
  <c r="AF32" i="22"/>
  <c r="AG27" i="22"/>
  <c r="AK28" i="22"/>
  <c r="AG43" i="22"/>
  <c r="AD28" i="22"/>
  <c r="AI49" i="22"/>
  <c r="U49" i="22"/>
  <c r="AL49" i="22"/>
  <c r="AG49" i="22"/>
  <c r="AE28" i="22"/>
  <c r="AJ49" i="22"/>
  <c r="AF26" i="22"/>
  <c r="AE49" i="22"/>
  <c r="AF49" i="22"/>
  <c r="AK49" i="22"/>
  <c r="U28" i="22"/>
  <c r="AO28" i="22"/>
  <c r="AG28" i="22"/>
  <c r="U22" i="22"/>
  <c r="AM22" i="22"/>
  <c r="AJ44" i="22"/>
  <c r="AD33" i="22"/>
  <c r="U33" i="22"/>
  <c r="AR33" i="22"/>
  <c r="AG22" i="22"/>
  <c r="AH33" i="22"/>
  <c r="AJ33" i="22"/>
  <c r="AF33" i="22"/>
  <c r="AI33" i="22"/>
  <c r="AE22" i="22"/>
  <c r="AF43" i="22"/>
  <c r="AE41" i="22"/>
  <c r="AI22" i="22"/>
  <c r="AI27" i="22"/>
  <c r="AG33" i="22"/>
  <c r="AJ35" i="22"/>
  <c r="AF22" i="22"/>
  <c r="AE35" i="22"/>
  <c r="AJ27" i="22"/>
  <c r="AD44" i="22"/>
  <c r="AG26" i="22"/>
  <c r="AI51" i="22"/>
  <c r="AI26" i="22"/>
  <c r="U36" i="22"/>
  <c r="AO36" i="22"/>
  <c r="AD36" i="22"/>
  <c r="U23" i="22"/>
  <c r="AN23" i="22"/>
  <c r="AK22" i="22"/>
  <c r="AG44" i="22"/>
  <c r="AJ26" i="22"/>
  <c r="AE27" i="22"/>
  <c r="U44" i="22"/>
  <c r="AN44" i="22"/>
  <c r="AH26" i="22"/>
  <c r="AE26" i="22"/>
  <c r="AD26" i="22"/>
  <c r="AJ18" i="22"/>
  <c r="U27" i="22"/>
  <c r="AR27" i="22"/>
  <c r="U26" i="22"/>
  <c r="AR26" i="22"/>
  <c r="AJ22" i="22"/>
  <c r="AH44" i="22"/>
  <c r="AI44" i="22"/>
  <c r="AH27" i="22"/>
  <c r="AE44" i="22"/>
  <c r="AK36" i="22"/>
  <c r="AH36" i="22"/>
  <c r="AD27" i="22"/>
  <c r="AI41" i="22"/>
  <c r="AK23" i="22"/>
  <c r="AH22" i="22"/>
  <c r="AK44" i="22"/>
  <c r="AK27" i="22"/>
  <c r="AE36" i="22"/>
  <c r="V16" i="22"/>
  <c r="W16" i="22"/>
  <c r="U35" i="22"/>
  <c r="AR35" i="22"/>
  <c r="AK16" i="22"/>
  <c r="U20" i="22"/>
  <c r="AP20" i="22"/>
  <c r="AH20" i="22"/>
  <c r="AE43" i="22"/>
  <c r="AF20" i="22"/>
  <c r="AI43" i="22"/>
  <c r="AG35" i="22"/>
  <c r="AD18" i="22"/>
  <c r="AH51" i="22"/>
  <c r="U50" i="22"/>
  <c r="AP50" i="22"/>
  <c r="AG23" i="22"/>
  <c r="AG20" i="22"/>
  <c r="AE51" i="22"/>
  <c r="AH35" i="22"/>
  <c r="AK18" i="22"/>
  <c r="AI36" i="22"/>
  <c r="AI20" i="22"/>
  <c r="AK35" i="22"/>
  <c r="AK20" i="22"/>
  <c r="AF35" i="22"/>
  <c r="AK43" i="22"/>
  <c r="AD20" i="22"/>
  <c r="AG18" i="22"/>
  <c r="AG51" i="22"/>
  <c r="AF51" i="22"/>
  <c r="AF36" i="22"/>
  <c r="AE20" i="22"/>
  <c r="AD35" i="22"/>
  <c r="AF23" i="22"/>
  <c r="AK51" i="22"/>
  <c r="AI18" i="22"/>
  <c r="AJ36" i="22"/>
  <c r="U34" i="22"/>
  <c r="AR34" i="22"/>
  <c r="AI16" i="22"/>
  <c r="AJ41" i="22"/>
  <c r="AF41" i="22"/>
  <c r="AH41" i="22"/>
  <c r="AG41" i="22"/>
  <c r="U41" i="22"/>
  <c r="AP41" i="22"/>
  <c r="AG52" i="22"/>
  <c r="U52" i="22"/>
  <c r="AS52" i="22"/>
  <c r="AK41" i="22"/>
  <c r="AF16" i="22"/>
  <c r="AG16" i="22"/>
  <c r="AE16" i="22"/>
  <c r="AD16" i="22"/>
  <c r="AH43" i="22"/>
  <c r="AD43" i="22"/>
  <c r="AJ52" i="22"/>
  <c r="AK52" i="22"/>
  <c r="AF52" i="22"/>
  <c r="AE52" i="22"/>
  <c r="AH52" i="22"/>
  <c r="AD52" i="22"/>
  <c r="U16" i="22"/>
  <c r="AP16" i="22"/>
  <c r="AH16" i="22"/>
  <c r="U51" i="22"/>
  <c r="AP51" i="22"/>
  <c r="AI28" i="22"/>
  <c r="AD51" i="22"/>
  <c r="AE18" i="22"/>
  <c r="U43" i="22"/>
  <c r="AP43" i="22"/>
  <c r="AD23" i="22"/>
  <c r="AI23" i="22"/>
  <c r="AE23" i="22"/>
  <c r="AH23" i="22"/>
  <c r="U18" i="22"/>
  <c r="AS18" i="22"/>
  <c r="AF18" i="22"/>
  <c r="AE42" i="22"/>
  <c r="AF50" i="22"/>
  <c r="AI50" i="22"/>
  <c r="AH50" i="22"/>
  <c r="AE50" i="22"/>
  <c r="AK42" i="22"/>
  <c r="AG50" i="22"/>
  <c r="AI42" i="22"/>
  <c r="AJ42" i="22"/>
  <c r="AD42" i="22"/>
  <c r="AK50" i="22"/>
  <c r="AG42" i="22"/>
  <c r="AD50" i="22"/>
  <c r="AH42" i="22"/>
  <c r="U42" i="22"/>
  <c r="AR42" i="22"/>
  <c r="AJ34" i="22"/>
  <c r="AI34" i="22"/>
  <c r="AE34" i="22"/>
  <c r="AG34" i="22"/>
  <c r="AK34" i="22"/>
  <c r="AH34" i="22"/>
  <c r="AF34" i="22"/>
  <c r="AC36" i="22"/>
  <c r="AC37" i="22"/>
  <c r="AC38" i="22"/>
  <c r="AC39" i="22"/>
  <c r="AC40" i="22"/>
  <c r="AC41" i="22"/>
  <c r="AB37" i="22"/>
  <c r="AB38" i="22"/>
  <c r="AB39" i="22"/>
  <c r="AB40" i="22"/>
  <c r="AB41" i="22"/>
  <c r="Z37" i="22"/>
  <c r="Z38" i="22"/>
  <c r="Z39" i="22"/>
  <c r="Z40" i="22"/>
  <c r="Z41" i="22"/>
  <c r="Y41" i="22"/>
  <c r="X36" i="22"/>
  <c r="X37" i="22"/>
  <c r="X38" i="22"/>
  <c r="X39" i="22"/>
  <c r="X40" i="22"/>
  <c r="X41" i="22"/>
  <c r="W32" i="22"/>
  <c r="W33" i="22"/>
  <c r="W34" i="22"/>
  <c r="W35" i="22"/>
  <c r="W36" i="22"/>
  <c r="W37" i="22"/>
  <c r="W38" i="22"/>
  <c r="W39" i="22"/>
  <c r="W40" i="22"/>
  <c r="W41" i="22"/>
  <c r="V31" i="22"/>
  <c r="V32" i="22"/>
  <c r="V33" i="22"/>
  <c r="V34" i="22"/>
  <c r="V35" i="22"/>
  <c r="V36" i="22"/>
  <c r="V37" i="22"/>
  <c r="V38" i="22"/>
  <c r="V39" i="22"/>
  <c r="V40" i="22"/>
  <c r="V41" i="22"/>
  <c r="AA53" i="22"/>
  <c r="V52" i="22"/>
  <c r="W50" i="22"/>
  <c r="Y49" i="22"/>
  <c r="X48" i="22"/>
  <c r="AA47" i="22"/>
  <c r="X46" i="22"/>
  <c r="AA45" i="22"/>
  <c r="AA42" i="22"/>
  <c r="X15" i="22"/>
  <c r="T12" i="22"/>
  <c r="S12" i="22"/>
  <c r="AR13" i="22"/>
  <c r="AP13" i="22"/>
  <c r="AS13" i="22"/>
  <c r="AQ13" i="22"/>
  <c r="AL13" i="22"/>
  <c r="AN13" i="22"/>
  <c r="AO13" i="22"/>
  <c r="S29" i="22"/>
  <c r="AB29" i="22"/>
  <c r="AO48" i="22"/>
  <c r="AL48" i="22"/>
  <c r="AM47" i="22"/>
  <c r="AQ47" i="22"/>
  <c r="AL47" i="22"/>
  <c r="AP31" i="22"/>
  <c r="AR19" i="22"/>
  <c r="AS47" i="22"/>
  <c r="AR48" i="22"/>
  <c r="AM31" i="22"/>
  <c r="AQ48" i="22"/>
  <c r="AS46" i="22"/>
  <c r="AS31" i="22"/>
  <c r="AM46" i="22"/>
  <c r="AM19" i="22"/>
  <c r="AO14" i="22"/>
  <c r="AN19" i="22"/>
  <c r="AM40" i="22"/>
  <c r="AQ14" i="22"/>
  <c r="AP14" i="22"/>
  <c r="AO19" i="22"/>
  <c r="AS19" i="22"/>
  <c r="AL40" i="22"/>
  <c r="AR31" i="22"/>
  <c r="AS48" i="22"/>
  <c r="AO31" i="22"/>
  <c r="AP47" i="22"/>
  <c r="AP48" i="22"/>
  <c r="AN48" i="22"/>
  <c r="AP30" i="22"/>
  <c r="AQ31" i="22"/>
  <c r="AM39" i="22"/>
  <c r="AR47" i="22"/>
  <c r="AQ38" i="22"/>
  <c r="AN33" i="22"/>
  <c r="AM30" i="22"/>
  <c r="AR39" i="22"/>
  <c r="AN47" i="22"/>
  <c r="AN31" i="22"/>
  <c r="AR38" i="22"/>
  <c r="AO38" i="22"/>
  <c r="AP38" i="22"/>
  <c r="AN39" i="22"/>
  <c r="AL39" i="22"/>
  <c r="AO39" i="22"/>
  <c r="AS39" i="22"/>
  <c r="AQ19" i="22"/>
  <c r="AN38" i="22"/>
  <c r="AP46" i="22"/>
  <c r="AQ39" i="22"/>
  <c r="AL38" i="22"/>
  <c r="AN30" i="22"/>
  <c r="AR46" i="22"/>
  <c r="AO30" i="22"/>
  <c r="AS38" i="22"/>
  <c r="AO15" i="22"/>
  <c r="AP19" i="22"/>
  <c r="AL15" i="22"/>
  <c r="AN53" i="22"/>
  <c r="AM45" i="22"/>
  <c r="AS30" i="22"/>
  <c r="AL30" i="22"/>
  <c r="AS14" i="22"/>
  <c r="AQ21" i="22"/>
  <c r="AL14" i="22"/>
  <c r="AM14" i="22"/>
  <c r="AR14" i="22"/>
  <c r="AR30" i="22"/>
  <c r="AM21" i="22"/>
  <c r="AP53" i="22"/>
  <c r="AP21" i="22"/>
  <c r="AL53" i="22"/>
  <c r="AS40" i="22"/>
  <c r="AN45" i="22"/>
  <c r="AO45" i="22"/>
  <c r="AR21" i="22"/>
  <c r="AN40" i="22"/>
  <c r="AN21" i="22"/>
  <c r="AO37" i="22"/>
  <c r="AP37" i="22"/>
  <c r="AR37" i="22"/>
  <c r="AO21" i="22"/>
  <c r="AM53" i="22"/>
  <c r="AR40" i="22"/>
  <c r="AL45" i="22"/>
  <c r="AP45" i="22"/>
  <c r="AQ53" i="22"/>
  <c r="AP40" i="22"/>
  <c r="AO53" i="22"/>
  <c r="AR45" i="22"/>
  <c r="AS21" i="22"/>
  <c r="AS53" i="22"/>
  <c r="AN15" i="22"/>
  <c r="AQ45" i="22"/>
  <c r="AO40" i="22"/>
  <c r="AM15" i="22"/>
  <c r="AQ15" i="22"/>
  <c r="AQ37" i="22"/>
  <c r="AM37" i="22"/>
  <c r="AL46" i="22"/>
  <c r="AQ46" i="22"/>
  <c r="AN46" i="22"/>
  <c r="V54" i="22"/>
  <c r="AN37" i="22"/>
  <c r="AS37" i="22"/>
  <c r="AM28" i="22"/>
  <c r="AS15" i="22"/>
  <c r="AR28" i="22"/>
  <c r="AP15" i="22"/>
  <c r="AL28" i="22"/>
  <c r="AR17" i="22"/>
  <c r="AP17" i="22"/>
  <c r="AO17" i="22"/>
  <c r="AQ17" i="22"/>
  <c r="AS17" i="22"/>
  <c r="AN17" i="22"/>
  <c r="AM17" i="22"/>
  <c r="AS33" i="22"/>
  <c r="AQ25" i="22"/>
  <c r="W29" i="9"/>
  <c r="U29" i="9"/>
  <c r="Y29" i="9"/>
  <c r="W30" i="9"/>
  <c r="AL54" i="22"/>
  <c r="AP54" i="22"/>
  <c r="AS25" i="22"/>
  <c r="AN54" i="22"/>
  <c r="AS54" i="22"/>
  <c r="AQ54" i="22"/>
  <c r="AO54" i="22"/>
  <c r="AM54" i="22"/>
  <c r="AR25" i="22"/>
  <c r="AM32" i="22"/>
  <c r="U54" i="9"/>
  <c r="Y54" i="9"/>
  <c r="W54" i="9"/>
  <c r="AN28" i="22"/>
  <c r="AP25" i="22"/>
  <c r="AS28" i="22"/>
  <c r="AQ28" i="22"/>
  <c r="AN49" i="22"/>
  <c r="AO25" i="22"/>
  <c r="AQ49" i="22"/>
  <c r="AN25" i="22"/>
  <c r="AL25" i="22"/>
  <c r="AP32" i="22"/>
  <c r="AN32" i="22"/>
  <c r="AQ32" i="22"/>
  <c r="AL32" i="22"/>
  <c r="AR32" i="22"/>
  <c r="AS32" i="22"/>
  <c r="AL33" i="22"/>
  <c r="AR22" i="22"/>
  <c r="AP33" i="22"/>
  <c r="AP49" i="22"/>
  <c r="AN22" i="22"/>
  <c r="AM49" i="22"/>
  <c r="AM23" i="22"/>
  <c r="AS22" i="22"/>
  <c r="AL22" i="22"/>
  <c r="AO49" i="22"/>
  <c r="AP28" i="22"/>
  <c r="AR49" i="22"/>
  <c r="AS49" i="22"/>
  <c r="AM27" i="22"/>
  <c r="AN43" i="22"/>
  <c r="AL20" i="22"/>
  <c r="AN27" i="22"/>
  <c r="AQ27" i="22"/>
  <c r="AQ33" i="22"/>
  <c r="AO33" i="22"/>
  <c r="AP22" i="22"/>
  <c r="AP27" i="22"/>
  <c r="AL27" i="22"/>
  <c r="AO22" i="22"/>
  <c r="AM33" i="22"/>
  <c r="AL34" i="22"/>
  <c r="AM26" i="22"/>
  <c r="AQ22" i="22"/>
  <c r="AR50" i="22"/>
  <c r="AP34" i="22"/>
  <c r="AN50" i="22"/>
  <c r="AP35" i="22"/>
  <c r="AS34" i="22"/>
  <c r="AM41" i="22"/>
  <c r="AO50" i="22"/>
  <c r="AL41" i="22"/>
  <c r="AS36" i="22"/>
  <c r="AS20" i="22"/>
  <c r="AS41" i="22"/>
  <c r="AN41" i="22"/>
  <c r="AO20" i="22"/>
  <c r="AM34" i="22"/>
  <c r="AR20" i="22"/>
  <c r="AS27" i="22"/>
  <c r="AQ34" i="22"/>
  <c r="AM52" i="22"/>
  <c r="AO26" i="22"/>
  <c r="AM20" i="22"/>
  <c r="AN36" i="22"/>
  <c r="AO27" i="22"/>
  <c r="AL36" i="22"/>
  <c r="AP36" i="22"/>
  <c r="AO34" i="22"/>
  <c r="AP23" i="22"/>
  <c r="AL23" i="22"/>
  <c r="AN26" i="22"/>
  <c r="AS26" i="22"/>
  <c r="AS23" i="22"/>
  <c r="AN20" i="22"/>
  <c r="AL18" i="22"/>
  <c r="AN34" i="22"/>
  <c r="AQ20" i="22"/>
  <c r="AM36" i="22"/>
  <c r="AS44" i="22"/>
  <c r="AM44" i="22"/>
  <c r="AL26" i="22"/>
  <c r="AO23" i="22"/>
  <c r="AP44" i="22"/>
  <c r="AQ26" i="22"/>
  <c r="AM18" i="22"/>
  <c r="AL35" i="22"/>
  <c r="AR41" i="22"/>
  <c r="AR36" i="22"/>
  <c r="AO44" i="22"/>
  <c r="AR44" i="22"/>
  <c r="AR23" i="22"/>
  <c r="AQ44" i="22"/>
  <c r="AP26" i="22"/>
  <c r="AQ23" i="22"/>
  <c r="AQ36" i="22"/>
  <c r="AQ41" i="22"/>
  <c r="AO41" i="22"/>
  <c r="AM35" i="22"/>
  <c r="AL44" i="22"/>
  <c r="AN35" i="22"/>
  <c r="AS35" i="22"/>
  <c r="AQ35" i="22"/>
  <c r="AO35" i="22"/>
  <c r="AL50" i="22"/>
  <c r="AS50" i="22"/>
  <c r="AM43" i="22"/>
  <c r="AQ16" i="22"/>
  <c r="AM50" i="22"/>
  <c r="AQ50" i="22"/>
  <c r="AR51" i="22"/>
  <c r="AQ43" i="22"/>
  <c r="AO43" i="22"/>
  <c r="AR52" i="22"/>
  <c r="AN18" i="22"/>
  <c r="AP18" i="22"/>
  <c r="AO18" i="22"/>
  <c r="AS43" i="22"/>
  <c r="AR43" i="22"/>
  <c r="AL43" i="22"/>
  <c r="AR16" i="22"/>
  <c r="AL51" i="22"/>
  <c r="AQ51" i="22"/>
  <c r="AN16" i="22"/>
  <c r="AO52" i="22"/>
  <c r="AM51" i="22"/>
  <c r="AQ52" i="22"/>
  <c r="AR18" i="22"/>
  <c r="AQ18" i="22"/>
  <c r="AO16" i="22"/>
  <c r="AO51" i="22"/>
  <c r="AS16" i="22"/>
  <c r="AM16" i="22"/>
  <c r="AS51" i="22"/>
  <c r="AN52" i="22"/>
  <c r="AL16" i="22"/>
  <c r="AN51" i="22"/>
  <c r="AL52" i="22"/>
  <c r="AP52" i="22"/>
  <c r="AM42" i="22"/>
  <c r="AN42" i="22"/>
  <c r="AS42" i="22"/>
  <c r="AP42" i="22"/>
  <c r="AO42" i="22"/>
  <c r="AL42" i="22"/>
  <c r="AQ42" i="22"/>
  <c r="AK12" i="22"/>
  <c r="AI12" i="22"/>
  <c r="AF12" i="22"/>
  <c r="AE12" i="22"/>
  <c r="AH12" i="22"/>
  <c r="AG12" i="22"/>
  <c r="AC12" i="22"/>
  <c r="Z12" i="22"/>
  <c r="Y12" i="22"/>
  <c r="AB12" i="22"/>
  <c r="V12" i="22"/>
  <c r="W12" i="22"/>
  <c r="AD12" i="22"/>
  <c r="AA12" i="22"/>
  <c r="AJ12" i="22"/>
  <c r="X12" i="22"/>
  <c r="Z45" i="22"/>
  <c r="AB49" i="22"/>
  <c r="Y42" i="22"/>
  <c r="AC48" i="22"/>
  <c r="AA54" i="22"/>
  <c r="V42" i="22"/>
  <c r="Z46" i="22"/>
  <c r="V53" i="22"/>
  <c r="W42" i="22"/>
  <c r="AB54" i="22"/>
  <c r="AC46" i="22"/>
  <c r="V50" i="22"/>
  <c r="X13" i="22"/>
  <c r="W13" i="22"/>
  <c r="Y54" i="22"/>
  <c r="AB50" i="22"/>
  <c r="X54" i="22"/>
  <c r="Y53" i="22"/>
  <c r="AA49" i="22"/>
  <c r="AB46" i="22"/>
  <c r="W54" i="22"/>
  <c r="X49" i="22"/>
  <c r="Y50" i="22"/>
  <c r="AB45" i="22"/>
  <c r="Y46" i="22"/>
  <c r="AA46" i="22"/>
  <c r="AC54" i="22"/>
  <c r="W46" i="22"/>
  <c r="Y45" i="22"/>
  <c r="Z54" i="22"/>
  <c r="AC49" i="22"/>
  <c r="AB47" i="22"/>
  <c r="Y47" i="22"/>
  <c r="V47" i="22"/>
  <c r="W47" i="22"/>
  <c r="AB48" i="22"/>
  <c r="Z48" i="22"/>
  <c r="Y48" i="22"/>
  <c r="V48" i="22"/>
  <c r="AC47" i="22"/>
  <c r="W48" i="22"/>
  <c r="Z47" i="22"/>
  <c r="AC43" i="22"/>
  <c r="W43" i="22"/>
  <c r="X43" i="22"/>
  <c r="Z43" i="22"/>
  <c r="Y43" i="22"/>
  <c r="AB43" i="22"/>
  <c r="AA43" i="22"/>
  <c r="X47" i="22"/>
  <c r="AA44" i="22"/>
  <c r="X44" i="22"/>
  <c r="W44" i="22"/>
  <c r="AC44" i="22"/>
  <c r="AB44" i="22"/>
  <c r="Z44" i="22"/>
  <c r="V44" i="22"/>
  <c r="X14" i="22"/>
  <c r="Y14" i="22"/>
  <c r="V14" i="22"/>
  <c r="W14" i="22"/>
  <c r="AC51" i="22"/>
  <c r="AB51" i="22"/>
  <c r="AA51" i="22"/>
  <c r="Z51" i="22"/>
  <c r="X51" i="22"/>
  <c r="Y51" i="22"/>
  <c r="V51" i="22"/>
  <c r="Y15" i="22"/>
  <c r="W15" i="22"/>
  <c r="V15" i="22"/>
  <c r="AA52" i="22"/>
  <c r="X52" i="22"/>
  <c r="AC52" i="22"/>
  <c r="W52" i="22"/>
  <c r="Z52" i="22"/>
  <c r="AB52" i="22"/>
  <c r="Y52" i="22"/>
  <c r="W51" i="22"/>
  <c r="V43" i="22"/>
  <c r="Y44" i="22"/>
  <c r="AA48" i="22"/>
  <c r="V49" i="22"/>
  <c r="X45" i="22"/>
  <c r="Z53" i="22"/>
  <c r="AC45" i="22"/>
  <c r="W45" i="22"/>
  <c r="X53" i="22"/>
  <c r="AC42" i="22"/>
  <c r="Z42" i="22"/>
  <c r="W53" i="22"/>
  <c r="X42" i="22"/>
  <c r="AB42" i="22"/>
  <c r="AC53" i="22"/>
  <c r="Z49" i="22"/>
  <c r="W49" i="22"/>
  <c r="AB53" i="22"/>
  <c r="V46" i="22"/>
  <c r="AC50" i="22"/>
  <c r="Z50" i="22"/>
  <c r="V13" i="22"/>
  <c r="V45" i="22"/>
  <c r="X50" i="22"/>
  <c r="Y13" i="22"/>
  <c r="AA50" i="22"/>
  <c r="U12" i="22"/>
  <c r="AL12" i="22"/>
  <c r="B13" i="22"/>
  <c r="B14" i="22"/>
  <c r="B15" i="22"/>
  <c r="U29" i="22"/>
  <c r="X29" i="22"/>
  <c r="W29" i="22"/>
  <c r="AC29" i="22"/>
  <c r="AA29" i="22"/>
  <c r="Z29" i="22"/>
  <c r="V29" i="22"/>
  <c r="Y29" i="22"/>
  <c r="AS12" i="22"/>
  <c r="AN12" i="22"/>
  <c r="AR12" i="22"/>
  <c r="AQ12" i="22"/>
  <c r="AP12" i="22"/>
  <c r="AO12" i="22"/>
  <c r="AM12" i="22"/>
  <c r="T12" i="9"/>
  <c r="S12" i="9"/>
  <c r="X12" i="9"/>
  <c r="X13" i="9"/>
  <c r="AS29" i="22"/>
  <c r="AQ29" i="22"/>
  <c r="AR29" i="22"/>
  <c r="AO29" i="22"/>
  <c r="AL29" i="22"/>
  <c r="AM29" i="22"/>
  <c r="AP29" i="22"/>
  <c r="AN29" i="22"/>
  <c r="U12" i="9"/>
  <c r="Y12" i="9"/>
  <c r="W13" i="9"/>
  <c r="B13" i="9"/>
  <c r="B14" i="9"/>
  <c r="B15" i="9"/>
</calcChain>
</file>

<file path=xl/sharedStrings.xml><?xml version="1.0" encoding="utf-8"?>
<sst xmlns="http://schemas.openxmlformats.org/spreadsheetml/2006/main" count="140" uniqueCount="51">
  <si>
    <t>SETEL</t>
  </si>
  <si>
    <t>GRUPOCORIPAR</t>
  </si>
  <si>
    <t>TOTAL</t>
  </si>
  <si>
    <t>TOTAL ABONADOS + TTUP</t>
  </si>
  <si>
    <t>TTUP</t>
  </si>
  <si>
    <t>LEVEL 3</t>
  </si>
  <si>
    <t>MES</t>
  </si>
  <si>
    <t>CNT</t>
  </si>
  <si>
    <t>ETAPA</t>
  </si>
  <si>
    <t>ETAPATELECOM</t>
  </si>
  <si>
    <t>ECUTEL</t>
  </si>
  <si>
    <t>LINKOTEL</t>
  </si>
  <si>
    <t>ABONADOS</t>
  </si>
  <si>
    <t>Servicios de Telefonía Fija</t>
  </si>
  <si>
    <t>TOTAL ABONADOS</t>
  </si>
  <si>
    <t>TOTAL TTUP</t>
  </si>
  <si>
    <t>POBLACIÓN</t>
  </si>
  <si>
    <t>DENSIDAD</t>
  </si>
  <si>
    <t>CRECIMIENTO ABONADOS</t>
  </si>
  <si>
    <t xml:space="preserve">Densidad </t>
  </si>
  <si>
    <t xml:space="preserve">Crecimiento </t>
  </si>
  <si>
    <t>PARTICIPACIÓN EN EL  MERCADO - ABONADOS</t>
  </si>
  <si>
    <t>PARTICIPACIÓN EN EL MERCADO - TTUP</t>
  </si>
  <si>
    <t>PARTICIPACIÓN EN EL MERCADO 2015</t>
  </si>
  <si>
    <t>CRECIMIENTO TTUP</t>
  </si>
  <si>
    <t>Fecha de publicación: 15 de octubre de 2015</t>
  </si>
  <si>
    <t>Datos 2001 - septiembre 2015</t>
  </si>
  <si>
    <t>Indicador: Densidad de líneas telefónicas y Participación de mercado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</si>
  <si>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Reportes administrativos ARCOTEL</t>
    </r>
  </si>
  <si>
    <t>Archivo</t>
  </si>
  <si>
    <t>Descripción</t>
  </si>
  <si>
    <t>1. Densidad de líneas telefónicas</t>
  </si>
  <si>
    <t>2. Participación de mercardo</t>
  </si>
  <si>
    <t>3. Gráfico de la evolución de la densidad de TF</t>
  </si>
  <si>
    <t>Gráfico de la evolución de la densidad de telefonía fija</t>
  </si>
  <si>
    <t>4. Gráfico de crecimiento de abonados y TTUP</t>
  </si>
  <si>
    <t>Gráfico del crecimiento de abonados y TTUP desagregado por operadora de telefonía fija</t>
  </si>
  <si>
    <t>5. Gráfico de la participación en el mercado de abonados y TTUP por operadora</t>
  </si>
  <si>
    <t>Gráfico de la participación en el mercado de abonados y TTUP desagregado por operadora de telefonía fija</t>
  </si>
  <si>
    <t>Densidad de líneas telefónicas por operadora</t>
  </si>
  <si>
    <t>Participación de mercado por operadora</t>
  </si>
  <si>
    <t>Gráfico densidad de líneas telefónicas</t>
  </si>
  <si>
    <t>Categoría: Líneas telefónicas</t>
  </si>
  <si>
    <t>TELEFONÍA FIJA</t>
  </si>
  <si>
    <t>Detalle de la cantidad de líneas telefónicas ( TTUP, Abonados) desagregado por operador y cálculo de la densidad de Telefonía Fija</t>
  </si>
  <si>
    <t>Detalle de la cantidad de líneas telefónicas ( TTUP, Abonados) desagregado por operadora y cálculo de la participación de mercardo de Telefonía Fija</t>
  </si>
  <si>
    <t>Gráfico crecimiento de abonados y TTUPs</t>
  </si>
  <si>
    <t>Gráfico de la participación en el mercado de abonados y TTUP por operadora</t>
  </si>
  <si>
    <t>Regresar al Índice</t>
  </si>
  <si>
    <r>
      <t xml:space="preserve">Fecha de publicación: </t>
    </r>
    <r>
      <rPr>
        <sz val="11"/>
        <color indexed="56"/>
        <rFont val="Arial"/>
        <family val="2"/>
      </rPr>
      <t>Diciembre de 2015</t>
    </r>
  </si>
  <si>
    <r>
      <t xml:space="preserve">Fecha de corte: </t>
    </r>
    <r>
      <rPr>
        <sz val="11"/>
        <color theme="3" tint="-0.499984740745262"/>
        <rFont val="Arial"/>
        <family val="2"/>
      </rPr>
      <t>Noviembre</t>
    </r>
    <r>
      <rPr>
        <sz val="11"/>
        <color indexed="56"/>
        <rFont val="Arial"/>
        <family val="2"/>
      </rPr>
      <t xml:space="preserve"> de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</si>
</sst>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sz val="10"/>
      <color theme="0"/>
      <name val="Arial"/>
      <family val="2"/>
    </font>
    <font>
      <sz val="10"/>
      <color rgb="FFFFFFFF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color theme="0"/>
      <name val="Arial"/>
      <family val="2"/>
    </font>
    <font>
      <sz val="14"/>
      <color theme="0"/>
      <name val="Arial"/>
      <family val="2"/>
    </font>
    <font>
      <sz val="9"/>
      <name val="Arial"/>
      <family val="2"/>
    </font>
    <font>
      <sz val="12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u/>
      <sz val="10"/>
      <color theme="3"/>
      <name val="Arial"/>
      <family val="2"/>
    </font>
    <font>
      <sz val="11"/>
      <color theme="1"/>
      <name val="Arial"/>
      <family val="2"/>
    </font>
    <font>
      <sz val="11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0" fontId="0" fillId="0" borderId="0" xfId="0"/>
    <xf numFmtId="3" fontId="13" fillId="3" borderId="0" xfId="0" applyNumberFormat="1" applyFont="1" applyFill="1" applyBorder="1"/>
    <xf numFmtId="0" fontId="11" fillId="0" borderId="0" xfId="0" applyFont="1"/>
    <xf numFmtId="10" fontId="11" fillId="0" borderId="16" xfId="1" applyNumberFormat="1" applyFont="1" applyBorder="1"/>
    <xf numFmtId="10" fontId="11" fillId="0" borderId="18" xfId="1" applyNumberFormat="1" applyFont="1" applyBorder="1"/>
    <xf numFmtId="10" fontId="11" fillId="0" borderId="21" xfId="1" applyNumberFormat="1" applyFont="1" applyBorder="1"/>
    <xf numFmtId="3" fontId="13" fillId="3" borderId="0" xfId="0" applyNumberFormat="1" applyFont="1" applyFill="1" applyBorder="1" applyAlignment="1">
      <alignment horizontal="right"/>
    </xf>
    <xf numFmtId="10" fontId="11" fillId="0" borderId="12" xfId="1" applyNumberFormat="1" applyFont="1" applyBorder="1"/>
    <xf numFmtId="10" fontId="11" fillId="0" borderId="11" xfId="1" applyNumberFormat="1" applyFont="1" applyBorder="1"/>
    <xf numFmtId="10" fontId="11" fillId="0" borderId="15" xfId="1" applyNumberFormat="1" applyFont="1" applyBorder="1"/>
    <xf numFmtId="10" fontId="11" fillId="0" borderId="20" xfId="1" applyNumberFormat="1" applyFont="1" applyBorder="1"/>
    <xf numFmtId="3" fontId="13" fillId="0" borderId="0" xfId="0" applyNumberFormat="1" applyFont="1" applyFill="1" applyBorder="1" applyAlignment="1">
      <alignment horizontal="right"/>
    </xf>
    <xf numFmtId="0" fontId="11" fillId="0" borderId="0" xfId="0" applyFont="1" applyFill="1"/>
    <xf numFmtId="3" fontId="13" fillId="0" borderId="0" xfId="0" applyNumberFormat="1" applyFont="1" applyFill="1" applyBorder="1"/>
    <xf numFmtId="165" fontId="12" fillId="2" borderId="2" xfId="12" applyNumberFormat="1" applyFont="1" applyFill="1" applyBorder="1" applyAlignment="1">
      <alignment horizontal="center"/>
    </xf>
    <xf numFmtId="165" fontId="12" fillId="2" borderId="16" xfId="12" applyNumberFormat="1" applyFont="1" applyFill="1" applyBorder="1" applyAlignment="1">
      <alignment horizontal="center"/>
    </xf>
    <xf numFmtId="165" fontId="12" fillId="2" borderId="30" xfId="12" applyNumberFormat="1" applyFont="1" applyFill="1" applyBorder="1" applyAlignment="1">
      <alignment horizontal="center"/>
    </xf>
    <xf numFmtId="165" fontId="12" fillId="2" borderId="31" xfId="12" applyNumberFormat="1" applyFont="1" applyFill="1" applyBorder="1" applyAlignment="1">
      <alignment horizontal="center"/>
    </xf>
    <xf numFmtId="165" fontId="12" fillId="2" borderId="17" xfId="12" applyNumberFormat="1" applyFont="1" applyFill="1" applyBorder="1" applyAlignment="1">
      <alignment horizontal="center"/>
    </xf>
    <xf numFmtId="165" fontId="12" fillId="2" borderId="18" xfId="12" applyNumberFormat="1" applyFont="1" applyFill="1" applyBorder="1" applyAlignment="1">
      <alignment horizontal="center"/>
    </xf>
    <xf numFmtId="165" fontId="12" fillId="2" borderId="23" xfId="12" applyNumberFormat="1" applyFont="1" applyFill="1" applyBorder="1" applyAlignment="1">
      <alignment horizontal="center"/>
    </xf>
    <xf numFmtId="165" fontId="12" fillId="2" borderId="27" xfId="12" applyNumberFormat="1" applyFont="1" applyFill="1" applyBorder="1" applyAlignment="1">
      <alignment horizontal="center"/>
    </xf>
    <xf numFmtId="165" fontId="12" fillId="2" borderId="24" xfId="12" applyNumberFormat="1" applyFont="1" applyFill="1" applyBorder="1" applyAlignment="1">
      <alignment horizontal="center"/>
    </xf>
    <xf numFmtId="165" fontId="12" fillId="2" borderId="19" xfId="12" applyNumberFormat="1" applyFont="1" applyFill="1" applyBorder="1" applyAlignment="1">
      <alignment horizontal="center"/>
    </xf>
    <xf numFmtId="165" fontId="12" fillId="2" borderId="21" xfId="12" applyNumberFormat="1" applyFont="1" applyFill="1" applyBorder="1" applyAlignment="1">
      <alignment horizontal="center"/>
    </xf>
    <xf numFmtId="165" fontId="12" fillId="2" borderId="32" xfId="12" applyNumberFormat="1" applyFont="1" applyFill="1" applyBorder="1" applyAlignment="1">
      <alignment horizontal="center"/>
    </xf>
    <xf numFmtId="165" fontId="12" fillId="2" borderId="33" xfId="12" applyNumberFormat="1" applyFont="1" applyFill="1" applyBorder="1" applyAlignment="1">
      <alignment horizontal="center"/>
    </xf>
    <xf numFmtId="165" fontId="12" fillId="2" borderId="25" xfId="12" applyNumberFormat="1" applyFont="1" applyFill="1" applyBorder="1" applyAlignment="1">
      <alignment horizontal="center"/>
    </xf>
    <xf numFmtId="165" fontId="12" fillId="2" borderId="22" xfId="12" applyNumberFormat="1" applyFont="1" applyFill="1" applyBorder="1" applyAlignment="1">
      <alignment horizontal="center"/>
    </xf>
    <xf numFmtId="165" fontId="12" fillId="2" borderId="26" xfId="12" applyNumberFormat="1" applyFont="1" applyFill="1" applyBorder="1" applyAlignment="1">
      <alignment horizontal="center"/>
    </xf>
    <xf numFmtId="10" fontId="11" fillId="0" borderId="2" xfId="1" applyNumberFormat="1" applyFont="1" applyBorder="1"/>
    <xf numFmtId="0" fontId="11" fillId="0" borderId="15" xfId="1" applyNumberFormat="1" applyFont="1" applyBorder="1"/>
    <xf numFmtId="10" fontId="11" fillId="0" borderId="17" xfId="1" applyNumberFormat="1" applyFont="1" applyBorder="1"/>
    <xf numFmtId="10" fontId="11" fillId="0" borderId="25" xfId="1" applyNumberFormat="1" applyFont="1" applyBorder="1"/>
    <xf numFmtId="0" fontId="11" fillId="0" borderId="11" xfId="1" applyNumberFormat="1" applyFont="1" applyBorder="1"/>
    <xf numFmtId="10" fontId="11" fillId="0" borderId="19" xfId="1" applyNumberFormat="1" applyFont="1" applyBorder="1"/>
    <xf numFmtId="10" fontId="11" fillId="0" borderId="34" xfId="1" applyNumberFormat="1" applyFont="1" applyBorder="1"/>
    <xf numFmtId="10" fontId="11" fillId="0" borderId="35" xfId="1" applyNumberFormat="1" applyFont="1" applyBorder="1"/>
    <xf numFmtId="0" fontId="11" fillId="0" borderId="20" xfId="1" applyNumberFormat="1" applyFont="1" applyBorder="1"/>
    <xf numFmtId="10" fontId="11" fillId="0" borderId="24" xfId="1" applyNumberFormat="1" applyFont="1" applyBorder="1"/>
    <xf numFmtId="0" fontId="11" fillId="0" borderId="12" xfId="1" applyNumberFormat="1" applyFont="1" applyBorder="1"/>
    <xf numFmtId="0" fontId="1" fillId="5" borderId="7" xfId="14" applyFill="1" applyBorder="1"/>
    <xf numFmtId="0" fontId="1" fillId="5" borderId="36" xfId="14" applyFill="1" applyBorder="1"/>
    <xf numFmtId="0" fontId="1" fillId="5" borderId="37" xfId="14" applyFill="1" applyBorder="1"/>
    <xf numFmtId="0" fontId="1" fillId="5" borderId="10" xfId="14" applyFill="1" applyBorder="1"/>
    <xf numFmtId="0" fontId="6" fillId="5" borderId="0" xfId="14" applyFont="1" applyFill="1" applyBorder="1"/>
    <xf numFmtId="0" fontId="1" fillId="5" borderId="0" xfId="14" applyFill="1" applyBorder="1"/>
    <xf numFmtId="0" fontId="1" fillId="5" borderId="38" xfId="14" applyFill="1" applyBorder="1"/>
    <xf numFmtId="0" fontId="18" fillId="5" borderId="0" xfId="14" applyFont="1" applyFill="1" applyBorder="1"/>
    <xf numFmtId="0" fontId="19" fillId="5" borderId="0" xfId="14" applyFont="1" applyFill="1" applyBorder="1"/>
    <xf numFmtId="0" fontId="1" fillId="6" borderId="7" xfId="14" applyFill="1" applyBorder="1"/>
    <xf numFmtId="0" fontId="20" fillId="6" borderId="36" xfId="14" applyFont="1" applyFill="1" applyBorder="1"/>
    <xf numFmtId="0" fontId="1" fillId="6" borderId="36" xfId="14" applyFill="1" applyBorder="1"/>
    <xf numFmtId="0" fontId="1" fillId="6" borderId="37" xfId="14" applyFill="1" applyBorder="1"/>
    <xf numFmtId="0" fontId="1" fillId="6" borderId="10" xfId="14" applyFill="1" applyBorder="1"/>
    <xf numFmtId="0" fontId="22" fillId="6" borderId="0" xfId="14" applyFont="1" applyFill="1" applyBorder="1"/>
    <xf numFmtId="0" fontId="1" fillId="6" borderId="0" xfId="14" applyFill="1" applyBorder="1"/>
    <xf numFmtId="0" fontId="1" fillId="6" borderId="38" xfId="14" applyFill="1" applyBorder="1"/>
    <xf numFmtId="0" fontId="1" fillId="6" borderId="13" xfId="14" applyFill="1" applyBorder="1"/>
    <xf numFmtId="0" fontId="22" fillId="6" borderId="1" xfId="14" applyFont="1" applyFill="1" applyBorder="1"/>
    <xf numFmtId="0" fontId="1" fillId="6" borderId="1" xfId="14" applyFill="1" applyBorder="1"/>
    <xf numFmtId="0" fontId="1" fillId="6" borderId="14" xfId="14" applyFill="1" applyBorder="1"/>
    <xf numFmtId="0" fontId="1" fillId="7" borderId="7" xfId="14" applyFill="1" applyBorder="1"/>
    <xf numFmtId="0" fontId="22" fillId="7" borderId="36" xfId="14" applyFont="1" applyFill="1" applyBorder="1"/>
    <xf numFmtId="0" fontId="1" fillId="7" borderId="36" xfId="14" applyFill="1" applyBorder="1"/>
    <xf numFmtId="0" fontId="1" fillId="7" borderId="37" xfId="14" applyFill="1" applyBorder="1"/>
    <xf numFmtId="0" fontId="4" fillId="8" borderId="0" xfId="0" applyFont="1" applyFill="1" applyBorder="1" applyAlignment="1">
      <alignment horizontal="center" vertical="top"/>
    </xf>
    <xf numFmtId="0" fontId="4" fillId="8" borderId="38" xfId="0" applyFont="1" applyFill="1" applyBorder="1" applyAlignment="1">
      <alignment horizontal="center" vertical="top"/>
    </xf>
    <xf numFmtId="0" fontId="1" fillId="7" borderId="0" xfId="14" applyFill="1" applyBorder="1"/>
    <xf numFmtId="0" fontId="1" fillId="7" borderId="10" xfId="14" applyFill="1" applyBorder="1"/>
    <xf numFmtId="0" fontId="1" fillId="7" borderId="42" xfId="14" applyFill="1" applyBorder="1"/>
    <xf numFmtId="0" fontId="1" fillId="7" borderId="38" xfId="14" applyFill="1" applyBorder="1"/>
    <xf numFmtId="0" fontId="1" fillId="7" borderId="1" xfId="14" applyFill="1" applyBorder="1"/>
    <xf numFmtId="0" fontId="11" fillId="7" borderId="0" xfId="0" applyFont="1" applyFill="1"/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5" fontId="12" fillId="0" borderId="23" xfId="12" applyNumberFormat="1" applyFont="1" applyFill="1" applyBorder="1" applyAlignment="1">
      <alignment horizontal="center"/>
    </xf>
    <xf numFmtId="165" fontId="12" fillId="0" borderId="47" xfId="12" applyNumberFormat="1" applyFont="1" applyFill="1" applyBorder="1" applyAlignment="1">
      <alignment horizontal="center"/>
    </xf>
    <xf numFmtId="165" fontId="12" fillId="2" borderId="47" xfId="12" applyNumberFormat="1" applyFont="1" applyFill="1" applyBorder="1" applyAlignment="1">
      <alignment horizontal="center"/>
    </xf>
    <xf numFmtId="165" fontId="12" fillId="2" borderId="46" xfId="12" applyNumberFormat="1" applyFont="1" applyFill="1" applyBorder="1" applyAlignment="1">
      <alignment horizontal="center"/>
    </xf>
    <xf numFmtId="165" fontId="12" fillId="2" borderId="48" xfId="12" applyNumberFormat="1" applyFont="1" applyFill="1" applyBorder="1" applyAlignment="1">
      <alignment horizontal="center"/>
    </xf>
    <xf numFmtId="165" fontId="12" fillId="0" borderId="49" xfId="12" applyNumberFormat="1" applyFont="1" applyFill="1" applyBorder="1" applyAlignment="1">
      <alignment horizontal="center"/>
    </xf>
    <xf numFmtId="17" fontId="12" fillId="2" borderId="6" xfId="12" applyNumberFormat="1" applyFont="1" applyFill="1" applyBorder="1" applyAlignment="1">
      <alignment horizontal="right"/>
    </xf>
    <xf numFmtId="17" fontId="12" fillId="2" borderId="48" xfId="12" applyNumberFormat="1" applyFont="1" applyFill="1" applyBorder="1" applyAlignment="1">
      <alignment horizontal="right"/>
    </xf>
    <xf numFmtId="17" fontId="12" fillId="2" borderId="28" xfId="12" applyNumberFormat="1" applyFont="1" applyFill="1" applyBorder="1" applyAlignment="1">
      <alignment horizontal="right"/>
    </xf>
    <xf numFmtId="17" fontId="12" fillId="2" borderId="46" xfId="12" applyNumberFormat="1" applyFont="1" applyFill="1" applyBorder="1" applyAlignment="1">
      <alignment horizontal="right"/>
    </xf>
    <xf numFmtId="17" fontId="12" fillId="0" borderId="48" xfId="12" applyNumberFormat="1" applyFont="1" applyFill="1" applyBorder="1" applyAlignment="1">
      <alignment horizontal="right"/>
    </xf>
    <xf numFmtId="17" fontId="12" fillId="2" borderId="49" xfId="12" applyNumberFormat="1" applyFont="1" applyFill="1" applyBorder="1" applyAlignment="1">
      <alignment horizontal="right"/>
    </xf>
    <xf numFmtId="165" fontId="12" fillId="0" borderId="27" xfId="12" applyNumberFormat="1" applyFont="1" applyFill="1" applyBorder="1" applyAlignment="1">
      <alignment horizontal="center"/>
    </xf>
    <xf numFmtId="165" fontId="12" fillId="0" borderId="50" xfId="12" applyNumberFormat="1" applyFont="1" applyFill="1" applyBorder="1" applyAlignment="1">
      <alignment horizontal="center"/>
    </xf>
    <xf numFmtId="165" fontId="12" fillId="0" borderId="30" xfId="12" applyNumberFormat="1" applyFont="1" applyFill="1" applyBorder="1" applyAlignment="1">
      <alignment horizontal="center"/>
    </xf>
    <xf numFmtId="165" fontId="12" fillId="0" borderId="23" xfId="12" applyNumberFormat="1" applyFont="1" applyFill="1" applyBorder="1" applyAlignment="1">
      <alignment horizontal="right"/>
    </xf>
    <xf numFmtId="165" fontId="12" fillId="0" borderId="32" xfId="12" applyNumberFormat="1" applyFont="1" applyFill="1" applyBorder="1" applyAlignment="1">
      <alignment horizontal="center"/>
    </xf>
    <xf numFmtId="165" fontId="12" fillId="0" borderId="22" xfId="12" applyNumberFormat="1" applyFont="1" applyFill="1" applyBorder="1" applyAlignment="1">
      <alignment horizontal="center"/>
    </xf>
    <xf numFmtId="165" fontId="12" fillId="0" borderId="17" xfId="12" applyNumberFormat="1" applyFont="1" applyFill="1" applyBorder="1" applyAlignment="1">
      <alignment horizontal="center"/>
    </xf>
    <xf numFmtId="165" fontId="12" fillId="0" borderId="18" xfId="12" applyNumberFormat="1" applyFont="1" applyFill="1" applyBorder="1" applyAlignment="1">
      <alignment horizontal="center"/>
    </xf>
    <xf numFmtId="165" fontId="12" fillId="0" borderId="51" xfId="12" applyNumberFormat="1" applyFont="1" applyFill="1" applyBorder="1" applyAlignment="1">
      <alignment horizontal="center"/>
    </xf>
    <xf numFmtId="165" fontId="12" fillId="0" borderId="52" xfId="12" applyNumberFormat="1" applyFont="1" applyFill="1" applyBorder="1" applyAlignment="1">
      <alignment horizontal="center"/>
    </xf>
    <xf numFmtId="165" fontId="12" fillId="0" borderId="31" xfId="12" applyNumberFormat="1" applyFont="1" applyFill="1" applyBorder="1" applyAlignment="1">
      <alignment horizontal="center"/>
    </xf>
    <xf numFmtId="165" fontId="12" fillId="0" borderId="27" xfId="12" applyNumberFormat="1" applyFont="1" applyFill="1" applyBorder="1" applyAlignment="1">
      <alignment horizontal="right"/>
    </xf>
    <xf numFmtId="165" fontId="12" fillId="0" borderId="33" xfId="12" applyNumberFormat="1" applyFont="1" applyFill="1" applyBorder="1" applyAlignment="1">
      <alignment horizontal="center"/>
    </xf>
    <xf numFmtId="165" fontId="12" fillId="0" borderId="26" xfId="12" applyNumberFormat="1" applyFont="1" applyFill="1" applyBorder="1" applyAlignment="1">
      <alignment horizontal="center"/>
    </xf>
    <xf numFmtId="165" fontId="12" fillId="0" borderId="16" xfId="12" applyNumberFormat="1" applyFont="1" applyFill="1" applyBorder="1" applyAlignment="1">
      <alignment horizontal="center"/>
    </xf>
    <xf numFmtId="165" fontId="12" fillId="0" borderId="18" xfId="12" applyNumberFormat="1" applyFont="1" applyFill="1" applyBorder="1" applyAlignment="1">
      <alignment horizontal="right"/>
    </xf>
    <xf numFmtId="165" fontId="12" fillId="0" borderId="21" xfId="12" applyNumberFormat="1" applyFont="1" applyFill="1" applyBorder="1" applyAlignment="1">
      <alignment horizontal="center"/>
    </xf>
    <xf numFmtId="165" fontId="12" fillId="0" borderId="25" xfId="12" applyNumberFormat="1" applyFont="1" applyFill="1" applyBorder="1" applyAlignment="1">
      <alignment horizontal="center"/>
    </xf>
    <xf numFmtId="165" fontId="11" fillId="2" borderId="23" xfId="12" applyNumberFormat="1" applyFont="1" applyFill="1" applyBorder="1" applyAlignment="1">
      <alignment horizontal="center"/>
    </xf>
    <xf numFmtId="165" fontId="12" fillId="2" borderId="18" xfId="12" applyNumberFormat="1" applyFont="1" applyFill="1" applyBorder="1" applyAlignment="1">
      <alignment horizontal="right"/>
    </xf>
    <xf numFmtId="165" fontId="12" fillId="2" borderId="17" xfId="12" applyNumberFormat="1" applyFont="1" applyFill="1" applyBorder="1" applyAlignment="1">
      <alignment horizontal="right"/>
    </xf>
    <xf numFmtId="165" fontId="12" fillId="2" borderId="50" xfId="12" applyNumberFormat="1" applyFont="1" applyFill="1" applyBorder="1" applyAlignment="1">
      <alignment horizontal="center"/>
    </xf>
    <xf numFmtId="165" fontId="12" fillId="2" borderId="6" xfId="12" applyNumberFormat="1" applyFont="1" applyFill="1" applyBorder="1" applyAlignment="1">
      <alignment horizontal="center"/>
    </xf>
    <xf numFmtId="165" fontId="12" fillId="0" borderId="48" xfId="12" applyNumberFormat="1" applyFont="1" applyFill="1" applyBorder="1" applyAlignment="1">
      <alignment horizontal="center"/>
    </xf>
    <xf numFmtId="165" fontId="12" fillId="2" borderId="28" xfId="12" applyNumberFormat="1" applyFont="1" applyFill="1" applyBorder="1" applyAlignment="1">
      <alignment horizontal="center"/>
    </xf>
    <xf numFmtId="165" fontId="12" fillId="2" borderId="49" xfId="12" applyNumberFormat="1" applyFont="1" applyFill="1" applyBorder="1" applyAlignment="1">
      <alignment horizontal="center"/>
    </xf>
    <xf numFmtId="165" fontId="12" fillId="2" borderId="53" xfId="12" applyNumberFormat="1" applyFont="1" applyFill="1" applyBorder="1" applyAlignment="1">
      <alignment horizontal="center"/>
    </xf>
    <xf numFmtId="165" fontId="12" fillId="0" borderId="54" xfId="12" applyNumberFormat="1" applyFont="1" applyFill="1" applyBorder="1" applyAlignment="1">
      <alignment horizontal="center"/>
    </xf>
    <xf numFmtId="0" fontId="11" fillId="0" borderId="55" xfId="0" applyFont="1" applyFill="1" applyBorder="1"/>
    <xf numFmtId="0" fontId="11" fillId="0" borderId="53" xfId="0" applyFont="1" applyBorder="1"/>
    <xf numFmtId="165" fontId="12" fillId="2" borderId="56" xfId="12" applyNumberFormat="1" applyFont="1" applyFill="1" applyBorder="1" applyAlignment="1">
      <alignment horizontal="center"/>
    </xf>
    <xf numFmtId="165" fontId="12" fillId="2" borderId="55" xfId="12" applyNumberFormat="1" applyFont="1" applyFill="1" applyBorder="1" applyAlignment="1">
      <alignment horizontal="center"/>
    </xf>
    <xf numFmtId="165" fontId="12" fillId="2" borderId="57" xfId="12" applyNumberFormat="1" applyFont="1" applyFill="1" applyBorder="1" applyAlignment="1">
      <alignment horizontal="center"/>
    </xf>
    <xf numFmtId="165" fontId="12" fillId="0" borderId="53" xfId="12" applyNumberFormat="1" applyFont="1" applyFill="1" applyBorder="1" applyAlignment="1">
      <alignment horizontal="center"/>
    </xf>
    <xf numFmtId="165" fontId="12" fillId="2" borderId="54" xfId="12" applyNumberFormat="1" applyFont="1" applyFill="1" applyBorder="1" applyAlignment="1">
      <alignment horizontal="center"/>
    </xf>
    <xf numFmtId="10" fontId="11" fillId="0" borderId="5" xfId="1" applyNumberFormat="1" applyFont="1" applyBorder="1"/>
    <xf numFmtId="10" fontId="11" fillId="0" borderId="58" xfId="1" applyNumberFormat="1" applyFont="1" applyBorder="1"/>
    <xf numFmtId="10" fontId="11" fillId="0" borderId="29" xfId="1" applyNumberFormat="1" applyFont="1" applyBorder="1"/>
    <xf numFmtId="165" fontId="11" fillId="0" borderId="2" xfId="0" applyNumberFormat="1" applyFont="1" applyBorder="1"/>
    <xf numFmtId="165" fontId="11" fillId="0" borderId="16" xfId="0" applyNumberFormat="1" applyFont="1" applyBorder="1"/>
    <xf numFmtId="10" fontId="11" fillId="0" borderId="17" xfId="0" applyNumberFormat="1" applyFont="1" applyBorder="1"/>
    <xf numFmtId="10" fontId="11" fillId="0" borderId="51" xfId="0" applyNumberFormat="1" applyFont="1" applyFill="1" applyBorder="1"/>
    <xf numFmtId="10" fontId="11" fillId="0" borderId="52" xfId="1" applyNumberFormat="1" applyFont="1" applyFill="1" applyBorder="1"/>
    <xf numFmtId="10" fontId="11" fillId="0" borderId="2" xfId="0" applyNumberFormat="1" applyFont="1" applyBorder="1"/>
    <xf numFmtId="10" fontId="11" fillId="0" borderId="19" xfId="0" applyNumberFormat="1" applyFont="1" applyBorder="1"/>
    <xf numFmtId="10" fontId="11" fillId="0" borderId="24" xfId="0" applyNumberFormat="1" applyFont="1" applyBorder="1"/>
    <xf numFmtId="10" fontId="11" fillId="0" borderId="17" xfId="0" applyNumberFormat="1" applyFont="1" applyFill="1" applyBorder="1"/>
    <xf numFmtId="10" fontId="11" fillId="0" borderId="18" xfId="1" applyNumberFormat="1" applyFont="1" applyFill="1" applyBorder="1"/>
    <xf numFmtId="10" fontId="11" fillId="0" borderId="51" xfId="0" applyNumberFormat="1" applyFont="1" applyBorder="1"/>
    <xf numFmtId="10" fontId="11" fillId="0" borderId="52" xfId="1" applyNumberFormat="1" applyFont="1" applyBorder="1"/>
    <xf numFmtId="0" fontId="16" fillId="8" borderId="36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10" fontId="11" fillId="0" borderId="60" xfId="1" applyNumberFormat="1" applyFont="1" applyFill="1" applyBorder="1"/>
    <xf numFmtId="10" fontId="11" fillId="0" borderId="45" xfId="1" applyNumberFormat="1" applyFont="1" applyBorder="1"/>
    <xf numFmtId="10" fontId="11" fillId="0" borderId="58" xfId="1" applyNumberFormat="1" applyFont="1" applyFill="1" applyBorder="1"/>
    <xf numFmtId="165" fontId="12" fillId="2" borderId="51" xfId="12" applyNumberFormat="1" applyFont="1" applyFill="1" applyBorder="1" applyAlignment="1">
      <alignment horizontal="center"/>
    </xf>
    <xf numFmtId="10" fontId="11" fillId="0" borderId="60" xfId="1" applyNumberFormat="1" applyFont="1" applyBorder="1"/>
    <xf numFmtId="0" fontId="25" fillId="6" borderId="0" xfId="15" applyFont="1" applyFill="1" applyBorder="1" applyAlignment="1" applyProtection="1"/>
    <xf numFmtId="0" fontId="23" fillId="6" borderId="0" xfId="15" applyFill="1" applyBorder="1" applyAlignment="1" applyProtection="1"/>
    <xf numFmtId="0" fontId="0" fillId="7" borderId="0" xfId="0" applyFill="1"/>
    <xf numFmtId="0" fontId="22" fillId="7" borderId="0" xfId="14" applyFont="1" applyFill="1" applyBorder="1"/>
    <xf numFmtId="165" fontId="12" fillId="2" borderId="44" xfId="12" applyNumberFormat="1" applyFont="1" applyFill="1" applyBorder="1" applyAlignment="1">
      <alignment horizontal="center"/>
    </xf>
    <xf numFmtId="165" fontId="12" fillId="2" borderId="61" xfId="12" applyNumberFormat="1" applyFont="1" applyFill="1" applyBorder="1" applyAlignment="1">
      <alignment horizontal="center"/>
    </xf>
    <xf numFmtId="165" fontId="12" fillId="2" borderId="62" xfId="12" applyNumberFormat="1" applyFont="1" applyFill="1" applyBorder="1" applyAlignment="1">
      <alignment horizontal="center"/>
    </xf>
    <xf numFmtId="165" fontId="12" fillId="2" borderId="63" xfId="12" applyNumberFormat="1" applyFont="1" applyFill="1" applyBorder="1" applyAlignment="1">
      <alignment horizontal="center"/>
    </xf>
    <xf numFmtId="17" fontId="12" fillId="2" borderId="44" xfId="12" applyNumberFormat="1" applyFont="1" applyFill="1" applyBorder="1" applyAlignment="1">
      <alignment horizontal="right"/>
    </xf>
    <xf numFmtId="17" fontId="12" fillId="2" borderId="61" xfId="12" applyNumberFormat="1" applyFont="1" applyFill="1" applyBorder="1" applyAlignment="1">
      <alignment horizontal="right"/>
    </xf>
    <xf numFmtId="17" fontId="12" fillId="2" borderId="63" xfId="12" applyNumberFormat="1" applyFont="1" applyFill="1" applyBorder="1" applyAlignment="1">
      <alignment horizontal="right"/>
    </xf>
    <xf numFmtId="17" fontId="12" fillId="2" borderId="62" xfId="12" applyNumberFormat="1" applyFont="1" applyFill="1" applyBorder="1" applyAlignment="1">
      <alignment horizontal="right"/>
    </xf>
    <xf numFmtId="0" fontId="26" fillId="5" borderId="0" xfId="14" applyFont="1" applyFill="1" applyBorder="1"/>
    <xf numFmtId="0" fontId="26" fillId="6" borderId="7" xfId="14" applyFont="1" applyFill="1" applyBorder="1"/>
    <xf numFmtId="0" fontId="26" fillId="6" borderId="36" xfId="14" applyFont="1" applyFill="1" applyBorder="1"/>
    <xf numFmtId="0" fontId="26" fillId="6" borderId="10" xfId="14" applyFont="1" applyFill="1" applyBorder="1"/>
    <xf numFmtId="0" fontId="26" fillId="6" borderId="0" xfId="14" applyFont="1" applyFill="1" applyBorder="1"/>
    <xf numFmtId="0" fontId="26" fillId="6" borderId="13" xfId="14" applyFont="1" applyFill="1" applyBorder="1"/>
    <xf numFmtId="0" fontId="26" fillId="6" borderId="1" xfId="14" applyFont="1" applyFill="1" applyBorder="1"/>
    <xf numFmtId="0" fontId="26" fillId="7" borderId="0" xfId="14" applyFont="1" applyFill="1" applyBorder="1"/>
    <xf numFmtId="0" fontId="24" fillId="8" borderId="11" xfId="0" applyFont="1" applyFill="1" applyBorder="1" applyAlignment="1">
      <alignment horizontal="center" vertical="center" wrapText="1"/>
    </xf>
    <xf numFmtId="0" fontId="26" fillId="5" borderId="10" xfId="14" applyFont="1" applyFill="1" applyBorder="1"/>
    <xf numFmtId="0" fontId="19" fillId="5" borderId="10" xfId="14" applyFont="1" applyFill="1" applyBorder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7" fillId="7" borderId="0" xfId="0" applyFont="1" applyFill="1"/>
    <xf numFmtId="0" fontId="5" fillId="9" borderId="0" xfId="0" applyFont="1" applyFill="1" applyAlignment="1"/>
    <xf numFmtId="0" fontId="9" fillId="9" borderId="0" xfId="0" applyFont="1" applyFill="1" applyAlignment="1"/>
    <xf numFmtId="0" fontId="0" fillId="7" borderId="0" xfId="0" applyFill="1" applyBorder="1"/>
    <xf numFmtId="0" fontId="0" fillId="0" borderId="0" xfId="0" applyBorder="1"/>
    <xf numFmtId="0" fontId="26" fillId="5" borderId="7" xfId="14" applyFont="1" applyFill="1" applyBorder="1"/>
    <xf numFmtId="0" fontId="26" fillId="5" borderId="36" xfId="14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7" fillId="7" borderId="0" xfId="0" applyFont="1" applyFill="1" applyBorder="1"/>
    <xf numFmtId="0" fontId="5" fillId="9" borderId="0" xfId="0" applyFont="1" applyFill="1" applyBorder="1" applyAlignment="1"/>
    <xf numFmtId="0" fontId="9" fillId="9" borderId="0" xfId="0" applyFont="1" applyFill="1" applyBorder="1" applyAlignment="1"/>
    <xf numFmtId="0" fontId="3" fillId="7" borderId="0" xfId="0" applyFont="1" applyFill="1" applyAlignment="1"/>
    <xf numFmtId="0" fontId="23" fillId="0" borderId="10" xfId="15" applyBorder="1" applyAlignment="1" applyProtection="1">
      <alignment horizontal="left" vertical="top"/>
    </xf>
    <xf numFmtId="0" fontId="23" fillId="0" borderId="0" xfId="15" applyBorder="1" applyAlignment="1" applyProtection="1">
      <alignment horizontal="left" vertical="top"/>
    </xf>
    <xf numFmtId="0" fontId="23" fillId="0" borderId="42" xfId="15" applyBorder="1" applyAlignment="1" applyProtection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3" fillId="0" borderId="13" xfId="15" applyBorder="1" applyAlignment="1" applyProtection="1">
      <alignment horizontal="left" vertical="top"/>
    </xf>
    <xf numFmtId="0" fontId="23" fillId="0" borderId="1" xfId="15" applyBorder="1" applyAlignment="1" applyProtection="1">
      <alignment horizontal="left" vertical="top"/>
    </xf>
    <xf numFmtId="0" fontId="23" fillId="0" borderId="43" xfId="15" applyBorder="1" applyAlignment="1" applyProtection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8" fillId="4" borderId="39" xfId="0" applyFont="1" applyFill="1" applyBorder="1" applyAlignment="1">
      <alignment horizontal="center" vertical="top"/>
    </xf>
    <xf numFmtId="0" fontId="8" fillId="4" borderId="40" xfId="0" applyFont="1" applyFill="1" applyBorder="1" applyAlignment="1">
      <alignment horizontal="center" vertical="top"/>
    </xf>
    <xf numFmtId="0" fontId="4" fillId="4" borderId="36" xfId="0" applyFont="1" applyFill="1" applyBorder="1" applyAlignment="1">
      <alignment horizontal="center" vertical="top"/>
    </xf>
    <xf numFmtId="0" fontId="4" fillId="4" borderId="37" xfId="0" applyFont="1" applyFill="1" applyBorder="1" applyAlignment="1">
      <alignment horizontal="center" vertical="top"/>
    </xf>
    <xf numFmtId="0" fontId="0" fillId="8" borderId="41" xfId="0" applyFill="1" applyBorder="1" applyAlignment="1">
      <alignment horizontal="center" vertical="top"/>
    </xf>
    <xf numFmtId="0" fontId="0" fillId="8" borderId="42" xfId="0" applyFill="1" applyBorder="1" applyAlignment="1">
      <alignment horizontal="center" vertical="top"/>
    </xf>
    <xf numFmtId="0" fontId="16" fillId="8" borderId="8" xfId="0" applyFont="1" applyFill="1" applyBorder="1" applyAlignment="1">
      <alignment horizontal="center" vertical="center"/>
    </xf>
    <xf numFmtId="0" fontId="16" fillId="8" borderId="4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6" fillId="8" borderId="59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 wrapText="1"/>
    </xf>
    <xf numFmtId="0" fontId="16" fillId="8" borderId="59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4" fillId="7" borderId="0" xfId="0" applyFont="1" applyFill="1" applyAlignment="1">
      <alignment horizontal="left"/>
    </xf>
    <xf numFmtId="0" fontId="15" fillId="7" borderId="0" xfId="0" applyFont="1" applyFill="1" applyAlignment="1">
      <alignment horizontal="left"/>
    </xf>
    <xf numFmtId="0" fontId="8" fillId="7" borderId="0" xfId="0" applyFont="1" applyFill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8" fillId="7" borderId="0" xfId="0" applyFont="1" applyFill="1" applyBorder="1" applyAlignment="1">
      <alignment horizontal="center"/>
    </xf>
  </cellXfs>
  <cellStyles count="16">
    <cellStyle name="=C:\WINNT\SYSTEM32\COMMAND.COM" xfId="12"/>
    <cellStyle name="ANCLAS,REZONES Y SUS PARTES,DE FUNDICION,DE HIERRO O DE ACERO" xfId="2"/>
    <cellStyle name="Cancel" xfId="11"/>
    <cellStyle name="Hipervínculo" xfId="15" builtinId="8"/>
    <cellStyle name="Millares 2" xfId="6"/>
    <cellStyle name="Millares 3" xfId="5"/>
    <cellStyle name="Millares 4" xfId="10"/>
    <cellStyle name="Millares 5" xfId="3"/>
    <cellStyle name="Normal" xfId="0" builtinId="0"/>
    <cellStyle name="Normal 2" xfId="4"/>
    <cellStyle name="Normal 2 3" xfId="13"/>
    <cellStyle name="Normal 3" xfId="9"/>
    <cellStyle name="Normal 43" xfId="14"/>
    <cellStyle name="Porcentaje" xfId="1" builtinId="5"/>
    <cellStyle name="Porcentaje 2" xfId="7"/>
    <cellStyle name="Porcentaje 3" xfId="8"/>
  </cellStyles>
  <dxfs count="0"/>
  <tableStyles count="0" defaultTableStyle="TableStyleMedium2" defaultPivotStyle="PivotStyleLight16"/>
  <colors>
    <mruColors>
      <color rgb="FF235681"/>
      <color rgb="FFFF0066"/>
      <color rgb="FFFF6600"/>
      <color rgb="FFCC99FF"/>
      <color rgb="FF12C709"/>
      <color rgb="FF2FF538"/>
      <color rgb="FFD8270A"/>
      <color rgb="FFDF652F"/>
      <color rgb="FFD36A3B"/>
      <color rgb="FF271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DENSIDAD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4.1605004567192953E-2"/>
          <c:y val="8.6402925178228757E-2"/>
          <c:w val="0.92133276339594106"/>
          <c:h val="0.859555603002511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DENSIDAD!$S$11</c:f>
              <c:strCache>
                <c:ptCount val="1"/>
                <c:pt idx="0">
                  <c:v>TOTAL ABONADOS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4"/>
              <c:layout>
                <c:manualLayout>
                  <c:x val="0"/>
                  <c:y val="1.6213470676688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(DENSIDAD!$S$12:$S$23,DENSIDAD!$S$35,DENSIDAD!$S$47,DENSIDAD!$S$58)</c:f>
              <c:numCache>
                <c:formatCode>_ * #,##0_ ;_ * \-#,##0_ ;_ * "-"??_ ;_ @_ </c:formatCode>
                <c:ptCount val="15"/>
                <c:pt idx="0">
                  <c:v>1320776</c:v>
                </c:pt>
                <c:pt idx="1">
                  <c:v>1411055</c:v>
                </c:pt>
                <c:pt idx="2">
                  <c:v>1530700</c:v>
                </c:pt>
                <c:pt idx="3">
                  <c:v>1590655</c:v>
                </c:pt>
                <c:pt idx="4">
                  <c:v>1679568</c:v>
                </c:pt>
                <c:pt idx="5">
                  <c:v>1754369</c:v>
                </c:pt>
                <c:pt idx="6">
                  <c:v>1804831</c:v>
                </c:pt>
                <c:pt idx="7">
                  <c:v>1888467</c:v>
                </c:pt>
                <c:pt idx="8">
                  <c:v>1991494</c:v>
                </c:pt>
                <c:pt idx="9">
                  <c:v>2062589</c:v>
                </c:pt>
                <c:pt idx="10">
                  <c:v>2194091</c:v>
                </c:pt>
                <c:pt idx="11">
                  <c:v>2288297</c:v>
                </c:pt>
                <c:pt idx="12">
                  <c:v>2374250</c:v>
                </c:pt>
                <c:pt idx="13">
                  <c:v>2422181</c:v>
                </c:pt>
                <c:pt idx="14">
                  <c:v>2507316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576976"/>
        <c:axId val="174576416"/>
      </c:barChart>
      <c:lineChart>
        <c:grouping val="standard"/>
        <c:varyColors val="0"/>
        <c:ser>
          <c:idx val="1"/>
          <c:order val="1"/>
          <c:tx>
            <c:strRef>
              <c:f>DENSIDAD!$Y$10</c:f>
              <c:strCache>
                <c:ptCount val="1"/>
                <c:pt idx="0">
                  <c:v>DENSIDAD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1144753788146786E-2"/>
                  <c:y val="-3.0044156356995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144753788146786E-2"/>
                  <c:y val="-2.3110889505381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234395123424308E-2"/>
                  <c:y val="-3.9288512159148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110224905738579E-2"/>
                  <c:y val="-3.0044156356995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020583570461006E-2"/>
                  <c:y val="-3.0044156356995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896413352775277E-2"/>
                  <c:y val="-2.5421978455919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324036458701831E-2"/>
                  <c:y val="-2.7733067406457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324036458701831E-2"/>
                  <c:y val="-2.773306740645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324036458701831E-2"/>
                  <c:y val="-2.3110889505381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7413677793979458E-2"/>
                  <c:y val="-2.3110889505381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324036458701831E-2"/>
                  <c:y val="-2.773306740645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144753788146888E-2"/>
                  <c:y val="-2.0799800554843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671713068222018E-2"/>
                  <c:y val="-2.0799800554843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0448206676387715E-2"/>
                  <c:y val="-1.6177622653767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4627490149205336E-2"/>
                  <c:y val="-2.784066298322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DENSIDAD!$B$12:$B$23</c:f>
              <c:numCache>
                <c:formatCode>_ * #,##0_ ;_ * \-#,##0_ ;_ * "-"??_ ;_ @_ 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(DENSIDAD!$Y$12:$Y$23,DENSIDAD!$Y$35,DENSIDAD!$Y$47,DENSIDAD!$Y$57)</c:f>
              <c:numCache>
                <c:formatCode>0.00%</c:formatCode>
                <c:ptCount val="15"/>
                <c:pt idx="0">
                  <c:v>0.10606699207463123</c:v>
                </c:pt>
                <c:pt idx="1">
                  <c:v>0.11184649097587437</c:v>
                </c:pt>
                <c:pt idx="2">
                  <c:v>0.11981667543697223</c:v>
                </c:pt>
                <c:pt idx="3">
                  <c:v>0.12297339403546095</c:v>
                </c:pt>
                <c:pt idx="4">
                  <c:v>0.12808540298139498</c:v>
                </c:pt>
                <c:pt idx="5">
                  <c:v>0.13186257436641716</c:v>
                </c:pt>
                <c:pt idx="6">
                  <c:v>0.13375193901577195</c:v>
                </c:pt>
                <c:pt idx="7">
                  <c:v>0.13768039988134814</c:v>
                </c:pt>
                <c:pt idx="8">
                  <c:v>0.14310344495203259</c:v>
                </c:pt>
                <c:pt idx="9">
                  <c:v>0.14350952073114376</c:v>
                </c:pt>
                <c:pt idx="10">
                  <c:v>0.1497695336025974</c:v>
                </c:pt>
                <c:pt idx="11">
                  <c:v>0.14874531384082687</c:v>
                </c:pt>
                <c:pt idx="12">
                  <c:v>0.1518104028152841</c:v>
                </c:pt>
                <c:pt idx="13">
                  <c:v>0.15234410729681164</c:v>
                </c:pt>
                <c:pt idx="14">
                  <c:v>0.15510039201948544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578096"/>
        <c:axId val="174577536"/>
      </c:lineChart>
      <c:valAx>
        <c:axId val="17457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576976"/>
        <c:crosses val="autoZero"/>
        <c:crossBetween val="between"/>
      </c:valAx>
      <c:catAx>
        <c:axId val="174576976"/>
        <c:scaling>
          <c:orientation val="minMax"/>
        </c:scaling>
        <c:delete val="0"/>
        <c:axPos val="b"/>
        <c:numFmt formatCode="_ * #,##0_ ;_ * \-#,##0_ ;_ * &quot;-&quot;??_ ;_ @_ 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576416"/>
        <c:crosses val="autoZero"/>
        <c:auto val="1"/>
        <c:lblAlgn val="ctr"/>
        <c:lblOffset val="100"/>
        <c:noMultiLvlLbl val="0"/>
      </c:catAx>
      <c:valAx>
        <c:axId val="174577536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578096"/>
        <c:crosses val="max"/>
        <c:crossBetween val="between"/>
      </c:valAx>
      <c:catAx>
        <c:axId val="174578096"/>
        <c:scaling>
          <c:orientation val="minMax"/>
        </c:scaling>
        <c:delete val="1"/>
        <c:axPos val="t"/>
        <c:numFmt formatCode="_ * #,##0_ ;_ * \-#,##0_ ;_ * &quot;-&quot;??_ ;_ @_ " sourceLinked="1"/>
        <c:majorTickMark val="none"/>
        <c:minorTickMark val="none"/>
        <c:tickLblPos val="nextTo"/>
        <c:crossAx val="1745775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165100" prst="coolSlant"/>
    </a:sp3d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CRECIMIENTO</a:t>
            </a:r>
            <a:r>
              <a:rPr lang="es-EC" baseline="0"/>
              <a:t> ABONADOS y TTUP  </a:t>
            </a:r>
            <a:endParaRPr lang="es-EC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8427967879479743E-2"/>
          <c:y val="0.13025778334415491"/>
          <c:w val="0.90925558840460929"/>
          <c:h val="0.7030361858515317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DENSIDAD!$C$10</c:f>
              <c:strCache>
                <c:ptCount val="1"/>
                <c:pt idx="0">
                  <c:v>CNT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(DENSIDAD!$C$12:$C$23,DENSIDAD!$C$35,DENSIDAD!$C$47,DENSIDAD!$C$58)</c:f>
              <c:numCache>
                <c:formatCode>_ * #,##0_ ;_ * \-#,##0_ ;_ * "-"??_ ;_ @_ </c:formatCode>
                <c:ptCount val="15"/>
                <c:pt idx="0">
                  <c:v>1243059</c:v>
                </c:pt>
                <c:pt idx="1">
                  <c:v>1325920</c:v>
                </c:pt>
                <c:pt idx="2">
                  <c:v>1437038</c:v>
                </c:pt>
                <c:pt idx="3">
                  <c:v>1490549</c:v>
                </c:pt>
                <c:pt idx="4">
                  <c:v>1574588</c:v>
                </c:pt>
                <c:pt idx="5">
                  <c:v>1639546</c:v>
                </c:pt>
                <c:pt idx="6">
                  <c:v>1681395</c:v>
                </c:pt>
                <c:pt idx="7">
                  <c:v>1715021</c:v>
                </c:pt>
                <c:pt idx="8">
                  <c:v>1800214</c:v>
                </c:pt>
                <c:pt idx="9">
                  <c:v>1844189</c:v>
                </c:pt>
                <c:pt idx="10">
                  <c:v>1934421</c:v>
                </c:pt>
                <c:pt idx="11">
                  <c:v>1990709</c:v>
                </c:pt>
                <c:pt idx="12">
                  <c:v>2046070</c:v>
                </c:pt>
                <c:pt idx="13">
                  <c:v>2080736</c:v>
                </c:pt>
                <c:pt idx="14">
                  <c:v>2156501</c:v>
                </c:pt>
              </c:numCache>
            </c:numRef>
          </c:val>
        </c:ser>
        <c:ser>
          <c:idx val="2"/>
          <c:order val="2"/>
          <c:tx>
            <c:strRef>
              <c:f>DENSIDAD!$E$10</c:f>
              <c:strCache>
                <c:ptCount val="1"/>
                <c:pt idx="0">
                  <c:v>ETAPA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(DENSIDAD!$E$12:$E$23,DENSIDAD!$E$35,DENSIDAD!$E$47,DENSIDAD!$E$58)</c:f>
              <c:numCache>
                <c:formatCode>_ * #,##0_ ;_ * \-#,##0_ ;_ * "-"??_ ;_ @_ </c:formatCode>
                <c:ptCount val="15"/>
                <c:pt idx="0">
                  <c:v>77717</c:v>
                </c:pt>
                <c:pt idx="1">
                  <c:v>85135</c:v>
                </c:pt>
                <c:pt idx="2">
                  <c:v>93662</c:v>
                </c:pt>
                <c:pt idx="3">
                  <c:v>99771</c:v>
                </c:pt>
                <c:pt idx="4">
                  <c:v>103808</c:v>
                </c:pt>
                <c:pt idx="5">
                  <c:v>104693</c:v>
                </c:pt>
                <c:pt idx="6">
                  <c:v>105845</c:v>
                </c:pt>
                <c:pt idx="7">
                  <c:v>129174</c:v>
                </c:pt>
                <c:pt idx="8">
                  <c:v>134865</c:v>
                </c:pt>
                <c:pt idx="9">
                  <c:v>138829</c:v>
                </c:pt>
                <c:pt idx="10">
                  <c:v>145522</c:v>
                </c:pt>
                <c:pt idx="11">
                  <c:v>148768</c:v>
                </c:pt>
                <c:pt idx="12">
                  <c:v>150901</c:v>
                </c:pt>
                <c:pt idx="13">
                  <c:v>150808</c:v>
                </c:pt>
                <c:pt idx="14">
                  <c:v>148954</c:v>
                </c:pt>
              </c:numCache>
            </c:numRef>
          </c:val>
        </c:ser>
        <c:ser>
          <c:idx val="3"/>
          <c:order val="3"/>
          <c:tx>
            <c:strRef>
              <c:f>DENSIDAD!$G$10</c:f>
              <c:strCache>
                <c:ptCount val="1"/>
                <c:pt idx="0">
                  <c:v>ETAPATELECOM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(DENSIDAD!$G$12:$G$23,DENSIDAD!$G$35,DENSIDAD!$G$47,DENSIDAD!$G$57)</c:f>
              <c:numCache>
                <c:formatCode>_ * #,##0_ ;_ * \-#,##0_ ;_ * "-"??_ ;_ @_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333</c:v>
                </c:pt>
                <c:pt idx="6">
                  <c:v>634</c:v>
                </c:pt>
                <c:pt idx="7">
                  <c:v>1844</c:v>
                </c:pt>
                <c:pt idx="8">
                  <c:v>2573</c:v>
                </c:pt>
                <c:pt idx="9">
                  <c:v>2258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DENSIDAD!$I$10</c:f>
              <c:strCache>
                <c:ptCount val="1"/>
                <c:pt idx="0">
                  <c:v>ECUTEL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(DENSIDAD!$I$12:$I$23,DENSIDAD!$I$35,DENSIDAD!$I$47,DENSIDAD!$I$58)</c:f>
              <c:numCache>
                <c:formatCode>_ * #,##0_ ;_ * \-#,##0_ ;_ * "-"??_ ;_ @_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906</c:v>
                </c:pt>
                <c:pt idx="6">
                  <c:v>644</c:v>
                </c:pt>
                <c:pt idx="7">
                  <c:v>7337</c:v>
                </c:pt>
                <c:pt idx="8">
                  <c:v>11858</c:v>
                </c:pt>
                <c:pt idx="9">
                  <c:v>31773</c:v>
                </c:pt>
                <c:pt idx="10">
                  <c:v>60940</c:v>
                </c:pt>
                <c:pt idx="11">
                  <c:v>89965</c:v>
                </c:pt>
                <c:pt idx="12">
                  <c:v>105146</c:v>
                </c:pt>
                <c:pt idx="13">
                  <c:v>107094</c:v>
                </c:pt>
                <c:pt idx="14">
                  <c:v>109113</c:v>
                </c:pt>
              </c:numCache>
            </c:numRef>
          </c:val>
        </c:ser>
        <c:ser>
          <c:idx val="5"/>
          <c:order val="6"/>
          <c:tx>
            <c:strRef>
              <c:f>DENSIDAD!$K$10</c:f>
              <c:strCache>
                <c:ptCount val="1"/>
                <c:pt idx="0">
                  <c:v>SETEL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(DENSIDAD!$K$12:$K$23,DENSIDAD!$K$35,DENSIDAD!$K$47,DENSIDAD!$K$58)</c:f>
              <c:numCache>
                <c:formatCode>_ * #,##0_ ;_ * \-#,##0_ ;_ * "-"??_ ;_ @_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6755</c:v>
                </c:pt>
                <c:pt idx="6">
                  <c:v>12664</c:v>
                </c:pt>
                <c:pt idx="7">
                  <c:v>29924</c:v>
                </c:pt>
                <c:pt idx="8">
                  <c:v>34529</c:v>
                </c:pt>
                <c:pt idx="9">
                  <c:v>36707</c:v>
                </c:pt>
                <c:pt idx="10">
                  <c:v>42463</c:v>
                </c:pt>
                <c:pt idx="11">
                  <c:v>49230</c:v>
                </c:pt>
                <c:pt idx="12">
                  <c:v>61619</c:v>
                </c:pt>
                <c:pt idx="13">
                  <c:v>71781</c:v>
                </c:pt>
                <c:pt idx="14">
                  <c:v>80050</c:v>
                </c:pt>
              </c:numCache>
            </c:numRef>
          </c:val>
        </c:ser>
        <c:ser>
          <c:idx val="6"/>
          <c:order val="7"/>
          <c:tx>
            <c:strRef>
              <c:f>DENSIDAD!$M$10</c:f>
              <c:strCache>
                <c:ptCount val="1"/>
                <c:pt idx="0">
                  <c:v>LEVEL 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(DENSIDAD!$M$12:$M$23,DENSIDAD!$M$35,DENSIDAD!$M$47,DENSIDAD!$M$58)</c:f>
              <c:numCache>
                <c:formatCode>_ * #,##0_ ;_ * \-#,##0_ ;_ * "-"??_ ;_ @_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823</c:v>
                </c:pt>
                <c:pt idx="9">
                  <c:v>1769</c:v>
                </c:pt>
                <c:pt idx="10">
                  <c:v>2390</c:v>
                </c:pt>
                <c:pt idx="11">
                  <c:v>3052</c:v>
                </c:pt>
                <c:pt idx="12">
                  <c:v>4455</c:v>
                </c:pt>
                <c:pt idx="13">
                  <c:v>5880</c:v>
                </c:pt>
                <c:pt idx="14">
                  <c:v>6968</c:v>
                </c:pt>
              </c:numCache>
            </c:numRef>
          </c:val>
        </c:ser>
        <c:ser>
          <c:idx val="7"/>
          <c:order val="8"/>
          <c:tx>
            <c:strRef>
              <c:f>DENSIDAD!$O$10</c:f>
              <c:strCache>
                <c:ptCount val="1"/>
                <c:pt idx="0">
                  <c:v>LINKOTEL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(DENSIDAD!$O$12:$O$23,DENSIDAD!$O$35,DENSIDAD!$O$47,DENSIDAD!$O$58)</c:f>
              <c:numCache>
                <c:formatCode>_ * #,##0_ ;_ * \-#,##0_ ;_ * "-"??_ ;_ @_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335</c:v>
                </c:pt>
                <c:pt idx="4">
                  <c:v>1172</c:v>
                </c:pt>
                <c:pt idx="5">
                  <c:v>2136</c:v>
                </c:pt>
                <c:pt idx="6">
                  <c:v>3649</c:v>
                </c:pt>
                <c:pt idx="7">
                  <c:v>5167</c:v>
                </c:pt>
                <c:pt idx="8">
                  <c:v>6616</c:v>
                </c:pt>
                <c:pt idx="9">
                  <c:v>7054</c:v>
                </c:pt>
                <c:pt idx="10">
                  <c:v>8345</c:v>
                </c:pt>
                <c:pt idx="11">
                  <c:v>6563</c:v>
                </c:pt>
                <c:pt idx="12">
                  <c:v>6052</c:v>
                </c:pt>
                <c:pt idx="13">
                  <c:v>5882</c:v>
                </c:pt>
                <c:pt idx="14">
                  <c:v>5730</c:v>
                </c:pt>
              </c:numCache>
            </c:numRef>
          </c:val>
        </c:ser>
        <c:ser>
          <c:idx val="8"/>
          <c:order val="9"/>
          <c:tx>
            <c:strRef>
              <c:f>DENSIDAD!$Q$10</c:f>
              <c:strCache>
                <c:ptCount val="1"/>
                <c:pt idx="0">
                  <c:v>GRUPOCORIPAR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DENSIDAD!$Q$12:$Q$23</c:f>
              <c:numCache>
                <c:formatCode>_ * #,##0_ ;_ * \-#,##0_ ;_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16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586496"/>
        <c:axId val="1745870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DENSIDAD!$S$11</c15:sqref>
                        </c15:formulaRef>
                      </c:ext>
                    </c:extLst>
                    <c:strCache>
                      <c:ptCount val="1"/>
                      <c:pt idx="0">
                        <c:v>TOTAL ABONADOS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(DENSIDAD!$B$12:$B$23,DENSIDAD!$B$35,DENSIDAD!$B$47,DENSIDAD!$B$58)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15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 formatCode="mmm\-yy">
                        <c:v>41609</c:v>
                      </c:pt>
                      <c:pt idx="13" formatCode="mmm\-yy">
                        <c:v>41974</c:v>
                      </c:pt>
                      <c:pt idx="14" formatCode="mmm\-yy">
                        <c:v>42309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(DENSIDAD!$S$12:$S$23,DENSIDAD!$S$35,DENSIDAD!$S$47,DENSIDAD!$S$58)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15"/>
                      <c:pt idx="0">
                        <c:v>1320776</c:v>
                      </c:pt>
                      <c:pt idx="1">
                        <c:v>1411055</c:v>
                      </c:pt>
                      <c:pt idx="2">
                        <c:v>1530700</c:v>
                      </c:pt>
                      <c:pt idx="3">
                        <c:v>1590655</c:v>
                      </c:pt>
                      <c:pt idx="4">
                        <c:v>1679568</c:v>
                      </c:pt>
                      <c:pt idx="5">
                        <c:v>1754369</c:v>
                      </c:pt>
                      <c:pt idx="6">
                        <c:v>1804831</c:v>
                      </c:pt>
                      <c:pt idx="7">
                        <c:v>1888467</c:v>
                      </c:pt>
                      <c:pt idx="8">
                        <c:v>1991494</c:v>
                      </c:pt>
                      <c:pt idx="9">
                        <c:v>2062589</c:v>
                      </c:pt>
                      <c:pt idx="10">
                        <c:v>2194091</c:v>
                      </c:pt>
                      <c:pt idx="11">
                        <c:v>2288297</c:v>
                      </c:pt>
                      <c:pt idx="12">
                        <c:v>2374250</c:v>
                      </c:pt>
                      <c:pt idx="13">
                        <c:v>2422181</c:v>
                      </c:pt>
                      <c:pt idx="14">
                        <c:v>2507316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9"/>
          <c:order val="5"/>
          <c:tx>
            <c:strRef>
              <c:f>DENSIDAD!$W$10</c:f>
              <c:strCache>
                <c:ptCount val="1"/>
                <c:pt idx="0">
                  <c:v>CRECIMIENTO ABONADOS</c:v>
                </c:pt>
              </c:strCache>
            </c:strRef>
          </c:tx>
          <c:spPr>
            <a:ln w="34925" cap="rnd">
              <a:solidFill>
                <a:srgbClr val="FF006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FF006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(DENSIDAD!$W$12:$W$23,DENSIDAD!$W$35,DENSIDAD!$W$47,DENSIDAD!$W$58)</c:f>
              <c:numCache>
                <c:formatCode>0.00%</c:formatCode>
                <c:ptCount val="15"/>
                <c:pt idx="0" formatCode="_ * #,##0_ ;_ * \-#,##0_ ;_ * &quot;-&quot;??_ ;_ @_ ">
                  <c:v>0</c:v>
                </c:pt>
                <c:pt idx="1">
                  <c:v>6.8352998540252091E-2</c:v>
                </c:pt>
                <c:pt idx="2">
                  <c:v>8.4791166892856762E-2</c:v>
                </c:pt>
                <c:pt idx="3">
                  <c:v>3.9168354347684065E-2</c:v>
                </c:pt>
                <c:pt idx="4">
                  <c:v>5.5897098993810727E-2</c:v>
                </c:pt>
                <c:pt idx="5">
                  <c:v>4.4535856839377747E-2</c:v>
                </c:pt>
                <c:pt idx="6">
                  <c:v>2.8763618144187455E-2</c:v>
                </c:pt>
                <c:pt idx="7">
                  <c:v>4.6340072837844651E-2</c:v>
                </c:pt>
                <c:pt idx="8">
                  <c:v>5.4555891101088876E-2</c:v>
                </c:pt>
                <c:pt idx="9">
                  <c:v>3.5699329247288719E-2</c:v>
                </c:pt>
                <c:pt idx="10">
                  <c:v>6.3755794295421914E-2</c:v>
                </c:pt>
                <c:pt idx="11">
                  <c:v>4.2936231906516187E-2</c:v>
                </c:pt>
                <c:pt idx="12">
                  <c:v>3.7561994793508011E-2</c:v>
                </c:pt>
                <c:pt idx="13">
                  <c:v>2.0187848794356113E-2</c:v>
                </c:pt>
                <c:pt idx="14">
                  <c:v>1.2174435381190864E-2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DENSIDAD!$X$10</c:f>
              <c:strCache>
                <c:ptCount val="1"/>
                <c:pt idx="0">
                  <c:v>CRECIMIENTO TTUP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235681"/>
              </a:solidFill>
              <a:ln w="9525">
                <a:solidFill>
                  <a:srgbClr val="23568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(DENSIDAD!$B$12:$B$23,DENSIDAD!$B$35,DENSIDAD!$B$47,DENSIDAD!$B$58)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41609</c:v>
                </c:pt>
                <c:pt idx="13" formatCode="mmm\-yy">
                  <c:v>41974</c:v>
                </c:pt>
                <c:pt idx="14" formatCode="mmm\-yy">
                  <c:v>42309</c:v>
                </c:pt>
              </c:numCache>
            </c:numRef>
          </c:cat>
          <c:val>
            <c:numRef>
              <c:f>(DENSIDAD!$X$12:$X$23,DENSIDAD!$X$35,DENSIDAD!$X$58)</c:f>
              <c:numCache>
                <c:formatCode>0.00%</c:formatCode>
                <c:ptCount val="14"/>
                <c:pt idx="0" formatCode="_ * #,##0_ ;_ * \-#,##0_ ;_ * &quot;-&quot;??_ ;_ @_ ">
                  <c:v>2.3493732814398549E-4</c:v>
                </c:pt>
                <c:pt idx="1">
                  <c:v>0.70634379263301506</c:v>
                </c:pt>
                <c:pt idx="2">
                  <c:v>0.61003397961223271</c:v>
                </c:pt>
                <c:pt idx="3">
                  <c:v>0.40360024829298574</c:v>
                </c:pt>
                <c:pt idx="4">
                  <c:v>0.15796921988324783</c:v>
                </c:pt>
                <c:pt idx="5">
                  <c:v>4.4912923923006415E-2</c:v>
                </c:pt>
                <c:pt idx="6">
                  <c:v>9.1301169590643272E-2</c:v>
                </c:pt>
                <c:pt idx="7">
                  <c:v>-0.18119097059414563</c:v>
                </c:pt>
                <c:pt idx="8">
                  <c:v>4.1721204188481673E-2</c:v>
                </c:pt>
                <c:pt idx="9">
                  <c:v>0.251060153918643</c:v>
                </c:pt>
                <c:pt idx="10">
                  <c:v>9.1896302805850233E-2</c:v>
                </c:pt>
                <c:pt idx="11">
                  <c:v>0.17131359586087958</c:v>
                </c:pt>
                <c:pt idx="12">
                  <c:v>7.1656441717791409E-3</c:v>
                </c:pt>
                <c:pt idx="13">
                  <c:v>-2.5667076626918347E-3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19552"/>
        <c:axId val="32803472"/>
      </c:lineChart>
      <c:catAx>
        <c:axId val="174586496"/>
        <c:scaling>
          <c:orientation val="minMax"/>
        </c:scaling>
        <c:delete val="0"/>
        <c:axPos val="b"/>
        <c:numFmt formatCode="_ * #,##0_ ;_ * \-#,##0_ ;_ * &quot;-&quot;??_ ;_ @_ 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587056"/>
        <c:crosses val="autoZero"/>
        <c:auto val="1"/>
        <c:lblAlgn val="ctr"/>
        <c:lblOffset val="100"/>
        <c:noMultiLvlLbl val="0"/>
      </c:catAx>
      <c:valAx>
        <c:axId val="17458705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586496"/>
        <c:crosses val="autoZero"/>
        <c:crossBetween val="between"/>
      </c:valAx>
      <c:valAx>
        <c:axId val="32803472"/>
        <c:scaling>
          <c:orientation val="minMax"/>
          <c:max val="2"/>
          <c:min val="-1"/>
        </c:scaling>
        <c:delete val="0"/>
        <c:axPos val="r"/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6719552"/>
        <c:crosses val="max"/>
        <c:crossBetween val="between"/>
      </c:valAx>
      <c:catAx>
        <c:axId val="176719552"/>
        <c:scaling>
          <c:orientation val="minMax"/>
        </c:scaling>
        <c:delete val="1"/>
        <c:axPos val="b"/>
        <c:numFmt formatCode="_ * #,##0_ ;_ * \-#,##0_ ;_ * &quot;-&quot;??_ ;_ @_ " sourceLinked="1"/>
        <c:majorTickMark val="none"/>
        <c:minorTickMark val="none"/>
        <c:tickLblPos val="nextTo"/>
        <c:crossAx val="32803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276362169650838E-2"/>
          <c:y val="0.1679160304262457"/>
          <c:w val="0.82472353851696123"/>
          <c:h val="0.73578446255269536"/>
        </c:manualLayout>
      </c:layout>
      <c:pie3DChart>
        <c:varyColors val="1"/>
        <c:ser>
          <c:idx val="0"/>
          <c:order val="0"/>
          <c:tx>
            <c:strRef>
              <c:f>'DATA PARTICIPACION MERCADO'!$V$10:$AC$10</c:f>
              <c:strCache>
                <c:ptCount val="8"/>
                <c:pt idx="0">
                  <c:v>PARTICIPACIÓN EN EL  MERCADO - ABONADOS</c:v>
                </c:pt>
              </c:strCache>
            </c:strRef>
          </c:tx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8.9086859688195991E-2"/>
                  <c:y val="-0.372934769841329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661469933184855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('DATA PARTICIPACION MERCADO'!$V$11,'DATA PARTICIPACION MERCADO'!$W$11,'DATA PARTICIPACION MERCADO'!$X$11,'DATA PARTICIPACION MERCADO'!$Y$11,'DATA PARTICIPACION MERCADO'!$Z$11,'DATA PARTICIPACION MERCADO'!$AA$11,'DATA PARTICIPACION MERCADO'!$AB$11,'DATA PARTICIPACION MERCADO'!$AC$11)</c15:sqref>
                  </c15:fullRef>
                </c:ext>
              </c:extLst>
              <c:f>('DATA PARTICIPACION MERCADO'!$V$11,'DATA PARTICIPACION MERCADO'!$W$11,'DATA PARTICIPACION MERCADO'!$Y$11,'DATA PARTICIPACION MERCADO'!$Z$11,'DATA PARTICIPACION MERCADO'!$AA$11,'DATA PARTICIPACION MERCADO'!$AB$11)</c:f>
              <c:strCache>
                <c:ptCount val="6"/>
                <c:pt idx="0">
                  <c:v>CNT</c:v>
                </c:pt>
                <c:pt idx="1">
                  <c:v>ETAPA</c:v>
                </c:pt>
                <c:pt idx="2">
                  <c:v>ECUTEL</c:v>
                </c:pt>
                <c:pt idx="3">
                  <c:v>SETEL</c:v>
                </c:pt>
                <c:pt idx="4">
                  <c:v>LEVEL 3</c:v>
                </c:pt>
                <c:pt idx="5">
                  <c:v>LINKOTEL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PARTICIPACION MERCADO'!$V$58:$AC$58</c15:sqref>
                  </c15:fullRef>
                </c:ext>
              </c:extLst>
              <c:f>('DATA PARTICIPACION MERCADO'!$V$58:$W$58,'DATA PARTICIPACION MERCADO'!$Y$58:$AB$58)</c:f>
              <c:numCache>
                <c:formatCode>0.00%</c:formatCode>
                <c:ptCount val="6"/>
                <c:pt idx="0">
                  <c:v>0.86008345178669143</c:v>
                </c:pt>
                <c:pt idx="1">
                  <c:v>5.9407749162849834E-2</c:v>
                </c:pt>
                <c:pt idx="2">
                  <c:v>4.3517849365616458E-2</c:v>
                </c:pt>
                <c:pt idx="3">
                  <c:v>3.1926570085302371E-2</c:v>
                </c:pt>
                <c:pt idx="4">
                  <c:v>2.7790673373439966E-3</c:v>
                </c:pt>
                <c:pt idx="5">
                  <c:v>2.2853122621959098E-3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550708386871667E-2"/>
          <c:y val="0.1399676309331685"/>
          <c:w val="0.83712625792772866"/>
          <c:h val="0.76751635273194818"/>
        </c:manualLayout>
      </c:layout>
      <c:pie3DChart>
        <c:varyColors val="1"/>
        <c:ser>
          <c:idx val="0"/>
          <c:order val="0"/>
          <c:tx>
            <c:strRef>
              <c:f>'DATA PARTICIPACION MERCADO'!$AD$10:$AK$10</c:f>
              <c:strCache>
                <c:ptCount val="8"/>
                <c:pt idx="0">
                  <c:v>PARTICIPACIÓN EN EL MERCADO - TTUP</c:v>
                </c:pt>
              </c:strCache>
            </c:strRef>
          </c:tx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0.22181000887474545"/>
                  <c:y val="-0.113116884830156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1294702954936436"/>
                  <c:y val="7.05424949225711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518702641534763E-2"/>
                  <c:y val="2.499399545224871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192593633851067E-2"/>
                      <c:h val="6.640474902665601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8.2530320465471999E-2"/>
                  <c:y val="1.23581654625114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('DATA PARTICIPACION MERCADO'!$AD$11,'DATA PARTICIPACION MERCADO'!$AE$11,'DATA PARTICIPACION MERCADO'!$AF$11,'DATA PARTICIPACION MERCADO'!$AG$11,'DATA PARTICIPACION MERCADO'!$AH$11,'DATA PARTICIPACION MERCADO'!$AI$11,'DATA PARTICIPACION MERCADO'!$AJ$11,'DATA PARTICIPACION MERCADO'!$AK$11)</c15:sqref>
                  </c15:fullRef>
                </c:ext>
              </c:extLst>
              <c:f>('DATA PARTICIPACION MERCADO'!$AD$11,'DATA PARTICIPACION MERCADO'!$AE$11,'DATA PARTICIPACION MERCADO'!$AG$11,'DATA PARTICIPACION MERCADO'!$AH$11,'DATA PARTICIPACION MERCADO'!$AI$11,'DATA PARTICIPACION MERCADO'!$AJ$11)</c:f>
              <c:strCache>
                <c:ptCount val="6"/>
                <c:pt idx="0">
                  <c:v>CNT</c:v>
                </c:pt>
                <c:pt idx="1">
                  <c:v>ETAPA</c:v>
                </c:pt>
                <c:pt idx="2">
                  <c:v>ECUTEL</c:v>
                </c:pt>
                <c:pt idx="3">
                  <c:v>SETEL</c:v>
                </c:pt>
                <c:pt idx="4">
                  <c:v>LEVEL 3</c:v>
                </c:pt>
                <c:pt idx="5">
                  <c:v>LINKOTEL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PARTICIPACION MERCADO'!$AD$58:$AK$58</c15:sqref>
                  </c15:fullRef>
                </c:ext>
              </c:extLst>
              <c:f>('DATA PARTICIPACION MERCADO'!$AD$58:$AE$58,'DATA PARTICIPACION MERCADO'!$AG$58:$AJ$58)</c:f>
              <c:numCache>
                <c:formatCode>0.00%</c:formatCode>
                <c:ptCount val="6"/>
                <c:pt idx="0">
                  <c:v>0.51294697903822439</c:v>
                </c:pt>
                <c:pt idx="1">
                  <c:v>3.2863346378598619E-2</c:v>
                </c:pt>
                <c:pt idx="2">
                  <c:v>0.24730606336782288</c:v>
                </c:pt>
                <c:pt idx="3">
                  <c:v>0.1997533908754624</c:v>
                </c:pt>
                <c:pt idx="4">
                  <c:v>0</c:v>
                </c:pt>
                <c:pt idx="5" formatCode="General">
                  <c:v>7.1302203398917064E-3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'DATA PARTICIPACION MERCADO'!$AL$10:$AS$10</c:f>
              <c:strCache>
                <c:ptCount val="8"/>
                <c:pt idx="0">
                  <c:v>PARTICIPACIÓN EN EL MERCADO 2015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0.17254252896906108"/>
                  <c:y val="-0.38617576494213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29901453321033E-2"/>
                  <c:y val="7.08147756698197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269942096360894E-2"/>
                  <c:y val="1.0412091106061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7201212101113688E-2"/>
                  <c:y val="-2.339586746287586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('DATA PARTICIPACION MERCADO'!$AL$11,'DATA PARTICIPACION MERCADO'!$AM$11,'DATA PARTICIPACION MERCADO'!$AN$11,'DATA PARTICIPACION MERCADO'!$AO$11,'DATA PARTICIPACION MERCADO'!$AP$11,'DATA PARTICIPACION MERCADO'!$AQ$11,'DATA PARTICIPACION MERCADO'!$AR$11,'DATA PARTICIPACION MERCADO'!$AS$11)</c15:sqref>
                  </c15:fullRef>
                </c:ext>
              </c:extLst>
              <c:f>('DATA PARTICIPACION MERCADO'!$AL$11,'DATA PARTICIPACION MERCADO'!$AM$11,'DATA PARTICIPACION MERCADO'!$AO$11,'DATA PARTICIPACION MERCADO'!$AP$11,'DATA PARTICIPACION MERCADO'!$AQ$11,'DATA PARTICIPACION MERCADO'!$AR$11)</c:f>
              <c:strCache>
                <c:ptCount val="6"/>
                <c:pt idx="0">
                  <c:v>CNT</c:v>
                </c:pt>
                <c:pt idx="1">
                  <c:v>ETAPA</c:v>
                </c:pt>
                <c:pt idx="2">
                  <c:v>ECUTEL</c:v>
                </c:pt>
                <c:pt idx="3">
                  <c:v>SETEL</c:v>
                </c:pt>
                <c:pt idx="4">
                  <c:v>LEVEL 3</c:v>
                </c:pt>
                <c:pt idx="5">
                  <c:v>LINKOTEL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PARTICIPACION MERCADO'!$AL$58:$AS$58</c15:sqref>
                  </c15:fullRef>
                </c:ext>
              </c:extLst>
              <c:f>('DATA PARTICIPACION MERCADO'!$AL$58:$AM$58,'DATA PARTICIPACION MERCADO'!$AO$58:$AR$58)</c:f>
              <c:numCache>
                <c:formatCode>0.00%</c:formatCode>
                <c:ptCount val="6"/>
                <c:pt idx="0">
                  <c:v>0.85752002498843016</c:v>
                </c:pt>
                <c:pt idx="1">
                  <c:v>5.9211732210490309E-2</c:v>
                </c:pt>
                <c:pt idx="2">
                  <c:v>4.5022721973230866E-2</c:v>
                </c:pt>
                <c:pt idx="3">
                  <c:v>3.3165886042148575E-2</c:v>
                </c:pt>
                <c:pt idx="4">
                  <c:v>2.7585453344835188E-3</c:v>
                </c:pt>
                <c:pt idx="5">
                  <c:v>2.321089451216543E-3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1581149</xdr:colOff>
      <xdr:row>1</xdr:row>
      <xdr:rowOff>152400</xdr:rowOff>
    </xdr:from>
    <xdr:to>
      <xdr:col>12</xdr:col>
      <xdr:colOff>3650456</xdr:colOff>
      <xdr:row>3</xdr:row>
      <xdr:rowOff>114300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49" y="342900"/>
          <a:ext cx="2069307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361951</xdr:colOff>
      <xdr:row>1</xdr:row>
      <xdr:rowOff>154186</xdr:rowOff>
    </xdr:from>
    <xdr:to>
      <xdr:col>22</xdr:col>
      <xdr:colOff>53916</xdr:colOff>
      <xdr:row>4</xdr:row>
      <xdr:rowOff>3514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4852" y="342889"/>
          <a:ext cx="2163073" cy="4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571499</xdr:colOff>
      <xdr:row>1</xdr:row>
      <xdr:rowOff>95249</xdr:rowOff>
    </xdr:from>
    <xdr:to>
      <xdr:col>18</xdr:col>
      <xdr:colOff>576262</xdr:colOff>
      <xdr:row>3</xdr:row>
      <xdr:rowOff>165438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5437" y="285749"/>
          <a:ext cx="2290763" cy="463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330460</xdr:colOff>
      <xdr:row>8</xdr:row>
      <xdr:rowOff>174990</xdr:rowOff>
    </xdr:from>
    <xdr:to>
      <xdr:col>24</xdr:col>
      <xdr:colOff>737896</xdr:colOff>
      <xdr:row>36</xdr:row>
      <xdr:rowOff>108315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24113</xdr:colOff>
      <xdr:row>1</xdr:row>
      <xdr:rowOff>242985</xdr:rowOff>
    </xdr:from>
    <xdr:to>
      <xdr:col>22</xdr:col>
      <xdr:colOff>427653</xdr:colOff>
      <xdr:row>3</xdr:row>
      <xdr:rowOff>187703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7021" y="437373"/>
          <a:ext cx="1919765" cy="450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678657</xdr:colOff>
      <xdr:row>8</xdr:row>
      <xdr:rowOff>250033</xdr:rowOff>
    </xdr:from>
    <xdr:to>
      <xdr:col>24</xdr:col>
      <xdr:colOff>694531</xdr:colOff>
      <xdr:row>35</xdr:row>
      <xdr:rowOff>169069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294909</xdr:colOff>
      <xdr:row>1</xdr:row>
      <xdr:rowOff>127510</xdr:rowOff>
    </xdr:from>
    <xdr:to>
      <xdr:col>19</xdr:col>
      <xdr:colOff>392906</xdr:colOff>
      <xdr:row>3</xdr:row>
      <xdr:rowOff>119062</xdr:rowOff>
    </xdr:to>
    <xdr:pic>
      <xdr:nvPicPr>
        <xdr:cNvPr id="6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6909" y="389448"/>
          <a:ext cx="2383997" cy="51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269875</xdr:colOff>
      <xdr:row>34</xdr:row>
      <xdr:rowOff>39144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290512</xdr:colOff>
      <xdr:row>9</xdr:row>
      <xdr:rowOff>0</xdr:rowOff>
    </xdr:from>
    <xdr:to>
      <xdr:col>19</xdr:col>
      <xdr:colOff>47625</xdr:colOff>
      <xdr:row>34</xdr:row>
      <xdr:rowOff>13047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43057</xdr:colOff>
      <xdr:row>9</xdr:row>
      <xdr:rowOff>0</xdr:rowOff>
    </xdr:from>
    <xdr:to>
      <xdr:col>28</xdr:col>
      <xdr:colOff>0</xdr:colOff>
      <xdr:row>33</xdr:row>
      <xdr:rowOff>158750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469534</xdr:colOff>
      <xdr:row>1</xdr:row>
      <xdr:rowOff>26588</xdr:rowOff>
    </xdr:from>
    <xdr:to>
      <xdr:col>27</xdr:col>
      <xdr:colOff>111125</xdr:colOff>
      <xdr:row>3</xdr:row>
      <xdr:rowOff>142875</xdr:rowOff>
    </xdr:to>
    <xdr:pic>
      <xdr:nvPicPr>
        <xdr:cNvPr id="10" name="3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5534" y="217088"/>
          <a:ext cx="2689591" cy="529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A18" sqref="A18:F18"/>
    </sheetView>
  </sheetViews>
  <sheetFormatPr baseColWidth="10" defaultRowHeight="15" x14ac:dyDescent="0.25"/>
  <cols>
    <col min="1" max="12" width="11.42578125" style="1"/>
    <col min="13" max="13" width="59.85546875" style="1" customWidth="1"/>
    <col min="14" max="16384" width="11.42578125" style="1"/>
  </cols>
  <sheetData>
    <row r="1" spans="1:13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8" x14ac:dyDescent="0.25">
      <c r="A2" s="45"/>
      <c r="B2" s="46" t="s">
        <v>43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x14ac:dyDescent="0.25">
      <c r="A3" s="45"/>
      <c r="B3" s="49" t="s">
        <v>42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13" x14ac:dyDescent="0.25">
      <c r="A4" s="45"/>
      <c r="B4" s="50" t="s">
        <v>27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3" ht="15.75" thickBot="1" x14ac:dyDescent="0.3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3" x14ac:dyDescent="0.25">
      <c r="A6" s="51"/>
      <c r="B6" s="52" t="s">
        <v>28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</row>
    <row r="7" spans="1:13" x14ac:dyDescent="0.25">
      <c r="A7" s="55"/>
      <c r="B7" s="56" t="s">
        <v>49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</row>
    <row r="8" spans="1:13" ht="15.75" thickBot="1" x14ac:dyDescent="0.3">
      <c r="A8" s="59"/>
      <c r="B8" s="60" t="s">
        <v>50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.75" thickBot="1" x14ac:dyDescent="0.3">
      <c r="A9" s="63"/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</row>
    <row r="10" spans="1:13" x14ac:dyDescent="0.25">
      <c r="A10" s="197" t="s">
        <v>29</v>
      </c>
      <c r="B10" s="198"/>
      <c r="C10" s="198"/>
      <c r="D10" s="198"/>
      <c r="E10" s="198"/>
      <c r="F10" s="198"/>
      <c r="G10" s="199" t="s">
        <v>30</v>
      </c>
      <c r="H10" s="199"/>
      <c r="I10" s="199"/>
      <c r="J10" s="199"/>
      <c r="K10" s="199"/>
      <c r="L10" s="199"/>
      <c r="M10" s="200"/>
    </row>
    <row r="11" spans="1:13" x14ac:dyDescent="0.25">
      <c r="A11" s="201"/>
      <c r="B11" s="202"/>
      <c r="C11" s="202"/>
      <c r="D11" s="202"/>
      <c r="E11" s="202"/>
      <c r="F11" s="202"/>
      <c r="G11" s="67"/>
      <c r="H11" s="67"/>
      <c r="I11" s="67"/>
      <c r="J11" s="67"/>
      <c r="K11" s="67"/>
      <c r="L11" s="67"/>
      <c r="M11" s="68"/>
    </row>
    <row r="12" spans="1:13" x14ac:dyDescent="0.25">
      <c r="A12" s="187" t="s">
        <v>31</v>
      </c>
      <c r="B12" s="188"/>
      <c r="C12" s="188"/>
      <c r="D12" s="188"/>
      <c r="E12" s="188"/>
      <c r="F12" s="189"/>
      <c r="G12" s="69"/>
      <c r="H12" s="190" t="s">
        <v>44</v>
      </c>
      <c r="I12" s="190"/>
      <c r="J12" s="190"/>
      <c r="K12" s="190"/>
      <c r="L12" s="190"/>
      <c r="M12" s="191"/>
    </row>
    <row r="13" spans="1:13" x14ac:dyDescent="0.25">
      <c r="A13" s="70"/>
      <c r="B13" s="69"/>
      <c r="C13" s="69"/>
      <c r="D13" s="69"/>
      <c r="E13" s="69"/>
      <c r="F13" s="71"/>
      <c r="G13" s="69"/>
      <c r="H13" s="69"/>
      <c r="I13" s="69"/>
      <c r="J13" s="69"/>
      <c r="K13" s="69"/>
      <c r="L13" s="69"/>
      <c r="M13" s="72"/>
    </row>
    <row r="14" spans="1:13" x14ac:dyDescent="0.25">
      <c r="A14" s="187" t="s">
        <v>32</v>
      </c>
      <c r="B14" s="188"/>
      <c r="C14" s="188"/>
      <c r="D14" s="188"/>
      <c r="E14" s="188"/>
      <c r="F14" s="189"/>
      <c r="G14" s="69"/>
      <c r="H14" s="190" t="s">
        <v>45</v>
      </c>
      <c r="I14" s="190"/>
      <c r="J14" s="190"/>
      <c r="K14" s="190"/>
      <c r="L14" s="190"/>
      <c r="M14" s="191"/>
    </row>
    <row r="15" spans="1:13" x14ac:dyDescent="0.25">
      <c r="A15" s="70"/>
      <c r="B15" s="69"/>
      <c r="C15" s="69"/>
      <c r="D15" s="69"/>
      <c r="E15" s="69"/>
      <c r="F15" s="71"/>
      <c r="G15" s="69"/>
      <c r="H15" s="69"/>
      <c r="I15" s="69"/>
      <c r="J15" s="69"/>
      <c r="K15" s="69"/>
      <c r="L15" s="69"/>
      <c r="M15" s="72"/>
    </row>
    <row r="16" spans="1:13" x14ac:dyDescent="0.25">
      <c r="A16" s="187" t="s">
        <v>33</v>
      </c>
      <c r="B16" s="188"/>
      <c r="C16" s="188"/>
      <c r="D16" s="188"/>
      <c r="E16" s="188"/>
      <c r="F16" s="189"/>
      <c r="G16" s="69"/>
      <c r="H16" s="190" t="s">
        <v>34</v>
      </c>
      <c r="I16" s="190"/>
      <c r="J16" s="190"/>
      <c r="K16" s="190"/>
      <c r="L16" s="190"/>
      <c r="M16" s="191"/>
    </row>
    <row r="17" spans="1:13" x14ac:dyDescent="0.25">
      <c r="A17" s="70"/>
      <c r="B17" s="69"/>
      <c r="C17" s="69"/>
      <c r="D17" s="69"/>
      <c r="E17" s="69"/>
      <c r="F17" s="71"/>
      <c r="G17" s="69"/>
      <c r="H17" s="69"/>
      <c r="I17" s="69"/>
      <c r="J17" s="69"/>
      <c r="K17" s="69"/>
      <c r="L17" s="69"/>
      <c r="M17" s="72"/>
    </row>
    <row r="18" spans="1:13" x14ac:dyDescent="0.25">
      <c r="A18" s="187" t="s">
        <v>35</v>
      </c>
      <c r="B18" s="188"/>
      <c r="C18" s="188"/>
      <c r="D18" s="188"/>
      <c r="E18" s="188"/>
      <c r="F18" s="189"/>
      <c r="G18" s="69"/>
      <c r="H18" s="190" t="s">
        <v>36</v>
      </c>
      <c r="I18" s="190"/>
      <c r="J18" s="190"/>
      <c r="K18" s="190"/>
      <c r="L18" s="190"/>
      <c r="M18" s="191"/>
    </row>
    <row r="19" spans="1:13" x14ac:dyDescent="0.25">
      <c r="A19" s="70"/>
      <c r="B19" s="69"/>
      <c r="C19" s="69"/>
      <c r="D19" s="69"/>
      <c r="E19" s="69"/>
      <c r="F19" s="71"/>
      <c r="G19" s="69"/>
      <c r="H19" s="69"/>
      <c r="I19" s="69"/>
      <c r="J19" s="69"/>
      <c r="K19" s="69"/>
      <c r="L19" s="69"/>
      <c r="M19" s="72"/>
    </row>
    <row r="20" spans="1:13" ht="15.75" thickBot="1" x14ac:dyDescent="0.3">
      <c r="A20" s="192" t="s">
        <v>37</v>
      </c>
      <c r="B20" s="193"/>
      <c r="C20" s="193"/>
      <c r="D20" s="193"/>
      <c r="E20" s="193"/>
      <c r="F20" s="194"/>
      <c r="G20" s="73"/>
      <c r="H20" s="195" t="s">
        <v>38</v>
      </c>
      <c r="I20" s="195"/>
      <c r="J20" s="195"/>
      <c r="K20" s="195"/>
      <c r="L20" s="195"/>
      <c r="M20" s="196"/>
    </row>
  </sheetData>
  <mergeCells count="13">
    <mergeCell ref="A14:F14"/>
    <mergeCell ref="H14:M14"/>
    <mergeCell ref="A10:F10"/>
    <mergeCell ref="G10:M10"/>
    <mergeCell ref="A11:F11"/>
    <mergeCell ref="A12:F12"/>
    <mergeCell ref="H12:M12"/>
    <mergeCell ref="A16:F16"/>
    <mergeCell ref="H16:M16"/>
    <mergeCell ref="A18:F18"/>
    <mergeCell ref="H18:M18"/>
    <mergeCell ref="A20:F20"/>
    <mergeCell ref="H20:M20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20" location="'G. Cuentas Int. Prestador Fijo'!A1" display="5. Gráfico Distribución de Cuentas de Internet Fijo por Prestador"/>
    <hyperlink ref="A12:F12" location="DENSIDAD!A1" display="1. Densidad de líneas telefónicas"/>
    <hyperlink ref="A14:F14" location="'DATA PARTICIPACION MERCADO'!A1" display="2. Participación de mercardo"/>
    <hyperlink ref="A16:F16" location="'G DENSIDAD'!A1" display="3. Gráfico de la evolución de la densidad de TF"/>
    <hyperlink ref="A18:F18" location="'G CRECIMIENTO'!A1" display="4. Gráfico de crecimiento de abonados y TTUP"/>
    <hyperlink ref="A20:F20" location="'G PARTICIPACIÓN MERCADO'!A1" display="5. Gráfico de la participación en el mercado de abonados y TTUP por operadora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topLeftCell="B34" zoomScale="90" zoomScaleNormal="90" workbookViewId="0">
      <pane xSplit="1" topLeftCell="D1" activePane="topRight" state="frozen"/>
      <selection activeCell="B69" sqref="B69"/>
      <selection pane="topRight" activeCell="D58" sqref="D58"/>
    </sheetView>
  </sheetViews>
  <sheetFormatPr baseColWidth="10" defaultRowHeight="11.25" x14ac:dyDescent="0.2"/>
  <cols>
    <col min="1" max="1" width="7.5703125" style="3" customWidth="1"/>
    <col min="2" max="2" width="9.28515625" style="3" customWidth="1"/>
    <col min="3" max="3" width="14" style="3" customWidth="1"/>
    <col min="4" max="5" width="12.85546875" style="3" customWidth="1"/>
    <col min="6" max="6" width="11.85546875" style="3" customWidth="1"/>
    <col min="7" max="7" width="12.5703125" style="3" customWidth="1"/>
    <col min="8" max="8" width="11.42578125" style="3"/>
    <col min="9" max="9" width="13.7109375" style="3" customWidth="1"/>
    <col min="10" max="10" width="11.42578125" style="3"/>
    <col min="11" max="11" width="14" style="3" customWidth="1"/>
    <col min="12" max="12" width="11.42578125" style="3"/>
    <col min="13" max="13" width="14" style="3" customWidth="1"/>
    <col min="14" max="14" width="11.42578125" style="3"/>
    <col min="15" max="15" width="12.42578125" style="3" customWidth="1"/>
    <col min="16" max="16" width="11.42578125" style="3"/>
    <col min="17" max="17" width="12.42578125" style="3" customWidth="1"/>
    <col min="18" max="18" width="11.42578125" style="3"/>
    <col min="19" max="19" width="13.28515625" style="3" customWidth="1"/>
    <col min="20" max="21" width="11.42578125" style="3"/>
    <col min="22" max="22" width="14.140625" style="3" customWidth="1"/>
    <col min="23" max="23" width="15.42578125" style="3" customWidth="1"/>
    <col min="24" max="24" width="15" style="3" customWidth="1"/>
    <col min="25" max="16384" width="11.42578125" style="3"/>
  </cols>
  <sheetData>
    <row r="1" spans="1:26" ht="15" x14ac:dyDescent="0.25"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6" s="74" customFormat="1" ht="18" x14ac:dyDescent="0.25">
      <c r="A2" s="2"/>
      <c r="B2" s="45"/>
      <c r="C2" s="46" t="s">
        <v>43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6" s="74" customFormat="1" ht="15" x14ac:dyDescent="0.25">
      <c r="A3" s="2"/>
      <c r="B3" s="45"/>
      <c r="C3" s="49" t="s">
        <v>42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6" s="74" customFormat="1" ht="15" x14ac:dyDescent="0.25">
      <c r="A4" s="2"/>
      <c r="B4" s="45"/>
      <c r="C4" s="50" t="s">
        <v>39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6" s="74" customFormat="1" ht="15.75" thickBot="1" x14ac:dyDescent="0.3">
      <c r="A5" s="2"/>
      <c r="B5" s="45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6" s="74" customFormat="1" ht="15" x14ac:dyDescent="0.25">
      <c r="A6" s="2"/>
      <c r="B6" s="51"/>
      <c r="C6" s="52" t="s">
        <v>28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6" s="74" customFormat="1" ht="15" x14ac:dyDescent="0.25">
      <c r="A7" s="2"/>
      <c r="B7" s="55"/>
      <c r="C7" s="56" t="str">
        <f>Índice!B7</f>
        <v>Fecha de publicación: Diciembre de 2015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150" t="s">
        <v>48</v>
      </c>
      <c r="V7" s="57"/>
      <c r="W7" s="57"/>
      <c r="X7" s="57"/>
      <c r="Y7" s="57"/>
    </row>
    <row r="8" spans="1:26" s="74" customFormat="1" ht="15.75" thickBot="1" x14ac:dyDescent="0.3">
      <c r="A8" s="2"/>
      <c r="B8" s="59"/>
      <c r="C8" s="60" t="str">
        <f>Índice!B8</f>
        <v>Fecha de corte: Noviembre de 2015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6" s="74" customFormat="1" ht="15.75" thickBot="1" x14ac:dyDescent="0.3">
      <c r="A9" s="2"/>
      <c r="B9" s="75"/>
      <c r="C9" s="75"/>
      <c r="D9" s="75"/>
      <c r="E9" s="75"/>
      <c r="F9" s="75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6"/>
      <c r="V9" s="69"/>
      <c r="W9" s="69"/>
      <c r="X9" s="69"/>
      <c r="Y9" s="69"/>
    </row>
    <row r="10" spans="1:26" ht="23.25" customHeight="1" thickBot="1" x14ac:dyDescent="0.25">
      <c r="A10" s="2"/>
      <c r="B10" s="203" t="s">
        <v>6</v>
      </c>
      <c r="C10" s="213" t="s">
        <v>7</v>
      </c>
      <c r="D10" s="212"/>
      <c r="E10" s="211" t="s">
        <v>8</v>
      </c>
      <c r="F10" s="212"/>
      <c r="G10" s="211" t="s">
        <v>9</v>
      </c>
      <c r="H10" s="212"/>
      <c r="I10" s="211" t="s">
        <v>10</v>
      </c>
      <c r="J10" s="212"/>
      <c r="K10" s="211" t="s">
        <v>0</v>
      </c>
      <c r="L10" s="212"/>
      <c r="M10" s="211" t="s">
        <v>5</v>
      </c>
      <c r="N10" s="212"/>
      <c r="O10" s="211" t="s">
        <v>11</v>
      </c>
      <c r="P10" s="212"/>
      <c r="Q10" s="211" t="s">
        <v>1</v>
      </c>
      <c r="R10" s="212"/>
      <c r="S10" s="211" t="s">
        <v>2</v>
      </c>
      <c r="T10" s="212"/>
      <c r="U10" s="209" t="s">
        <v>3</v>
      </c>
      <c r="V10" s="203" t="s">
        <v>16</v>
      </c>
      <c r="W10" s="207" t="s">
        <v>18</v>
      </c>
      <c r="X10" s="207" t="s">
        <v>24</v>
      </c>
      <c r="Y10" s="207" t="s">
        <v>17</v>
      </c>
      <c r="Z10" s="205"/>
    </row>
    <row r="11" spans="1:26" ht="38.25" customHeight="1" thickBot="1" x14ac:dyDescent="0.25">
      <c r="A11" s="2"/>
      <c r="B11" s="204"/>
      <c r="C11" s="139" t="s">
        <v>12</v>
      </c>
      <c r="D11" s="140" t="s">
        <v>4</v>
      </c>
      <c r="E11" s="141" t="s">
        <v>12</v>
      </c>
      <c r="F11" s="140" t="s">
        <v>4</v>
      </c>
      <c r="G11" s="141" t="s">
        <v>12</v>
      </c>
      <c r="H11" s="140" t="s">
        <v>4</v>
      </c>
      <c r="I11" s="141" t="s">
        <v>12</v>
      </c>
      <c r="J11" s="140" t="s">
        <v>4</v>
      </c>
      <c r="K11" s="141" t="s">
        <v>12</v>
      </c>
      <c r="L11" s="140" t="s">
        <v>4</v>
      </c>
      <c r="M11" s="141" t="s">
        <v>12</v>
      </c>
      <c r="N11" s="140" t="s">
        <v>4</v>
      </c>
      <c r="O11" s="141" t="s">
        <v>12</v>
      </c>
      <c r="P11" s="140" t="s">
        <v>4</v>
      </c>
      <c r="Q11" s="141" t="s">
        <v>12</v>
      </c>
      <c r="R11" s="140" t="s">
        <v>4</v>
      </c>
      <c r="S11" s="142" t="s">
        <v>14</v>
      </c>
      <c r="T11" s="143" t="s">
        <v>15</v>
      </c>
      <c r="U11" s="210"/>
      <c r="V11" s="206"/>
      <c r="W11" s="208"/>
      <c r="X11" s="208"/>
      <c r="Y11" s="208"/>
      <c r="Z11" s="205"/>
    </row>
    <row r="12" spans="1:26" x14ac:dyDescent="0.2">
      <c r="A12" s="2"/>
      <c r="B12" s="80">
        <v>2001</v>
      </c>
      <c r="C12" s="15">
        <v>1243059</v>
      </c>
      <c r="D12" s="18">
        <v>2683</v>
      </c>
      <c r="E12" s="15">
        <v>77717</v>
      </c>
      <c r="F12" s="16">
        <v>249</v>
      </c>
      <c r="G12" s="17">
        <v>0</v>
      </c>
      <c r="H12" s="18">
        <v>0</v>
      </c>
      <c r="I12" s="15">
        <v>0</v>
      </c>
      <c r="J12" s="16">
        <v>0</v>
      </c>
      <c r="K12" s="17">
        <v>0</v>
      </c>
      <c r="L12" s="18">
        <v>0</v>
      </c>
      <c r="M12" s="15">
        <v>0</v>
      </c>
      <c r="N12" s="16"/>
      <c r="O12" s="17">
        <v>0</v>
      </c>
      <c r="P12" s="18">
        <v>0</v>
      </c>
      <c r="Q12" s="15">
        <v>0</v>
      </c>
      <c r="R12" s="16">
        <v>0</v>
      </c>
      <c r="S12" s="17">
        <f>C12+E12+G12+I12+K12+M12+O12+Q12</f>
        <v>1320776</v>
      </c>
      <c r="T12" s="18">
        <f>D12+F12+H12+J12+L12+N12+P12+R12</f>
        <v>2932</v>
      </c>
      <c r="U12" s="111">
        <f>S12+T12</f>
        <v>1323708</v>
      </c>
      <c r="V12" s="120">
        <v>12479924</v>
      </c>
      <c r="W12" s="127">
        <v>0</v>
      </c>
      <c r="X12" s="128">
        <f>T12/V12</f>
        <v>2.3493732814398549E-4</v>
      </c>
      <c r="Y12" s="124">
        <f>U12/V12</f>
        <v>0.10606699207463123</v>
      </c>
    </row>
    <row r="13" spans="1:26" x14ac:dyDescent="0.2">
      <c r="A13" s="2"/>
      <c r="B13" s="81">
        <f>+B12+1</f>
        <v>2002</v>
      </c>
      <c r="C13" s="19">
        <v>1325920</v>
      </c>
      <c r="D13" s="22">
        <v>4547</v>
      </c>
      <c r="E13" s="19">
        <v>85135</v>
      </c>
      <c r="F13" s="20">
        <v>456</v>
      </c>
      <c r="G13" s="21">
        <v>0</v>
      </c>
      <c r="H13" s="22">
        <v>0</v>
      </c>
      <c r="I13" s="19">
        <v>0</v>
      </c>
      <c r="J13" s="20">
        <v>0</v>
      </c>
      <c r="K13" s="21">
        <v>0</v>
      </c>
      <c r="L13" s="22">
        <v>0</v>
      </c>
      <c r="M13" s="19">
        <v>0</v>
      </c>
      <c r="N13" s="96">
        <v>0</v>
      </c>
      <c r="O13" s="21">
        <v>0</v>
      </c>
      <c r="P13" s="22">
        <v>0</v>
      </c>
      <c r="Q13" s="19">
        <v>0</v>
      </c>
      <c r="R13" s="20">
        <v>0</v>
      </c>
      <c r="S13" s="21">
        <f t="shared" ref="S13:S20" si="0">C13+E13+G13+I13+K13+M13+O13+Q13</f>
        <v>1411055</v>
      </c>
      <c r="T13" s="22">
        <f t="shared" ref="T13:T20" si="1">D13+F13+H13+J13+L13+N13+P13+R13</f>
        <v>5003</v>
      </c>
      <c r="U13" s="81">
        <f t="shared" ref="U13:U20" si="2">S13+T13</f>
        <v>1416058</v>
      </c>
      <c r="V13" s="115">
        <v>12660728</v>
      </c>
      <c r="W13" s="129">
        <f>(S13-S12)/S12</f>
        <v>6.8352998540252091E-2</v>
      </c>
      <c r="X13" s="5">
        <f>(T13-T12)/T12</f>
        <v>0.70634379263301506</v>
      </c>
      <c r="Y13" s="125">
        <f t="shared" ref="Y13:Y20" si="3">U13/V13</f>
        <v>0.11184649097587437</v>
      </c>
    </row>
    <row r="14" spans="1:26" x14ac:dyDescent="0.2">
      <c r="A14" s="2"/>
      <c r="B14" s="81">
        <f t="shared" ref="B14:B15" si="4">+B13+1</f>
        <v>2003</v>
      </c>
      <c r="C14" s="19">
        <v>1437038</v>
      </c>
      <c r="D14" s="22">
        <v>7571</v>
      </c>
      <c r="E14" s="19">
        <v>93662</v>
      </c>
      <c r="F14" s="20">
        <v>484</v>
      </c>
      <c r="G14" s="21">
        <v>0</v>
      </c>
      <c r="H14" s="22">
        <v>0</v>
      </c>
      <c r="I14" s="19">
        <v>0</v>
      </c>
      <c r="J14" s="20">
        <v>0</v>
      </c>
      <c r="K14" s="21">
        <v>0</v>
      </c>
      <c r="L14" s="22">
        <v>0</v>
      </c>
      <c r="M14" s="19">
        <v>0</v>
      </c>
      <c r="N14" s="96">
        <v>0</v>
      </c>
      <c r="O14" s="21">
        <v>0</v>
      </c>
      <c r="P14" s="22">
        <v>0</v>
      </c>
      <c r="Q14" s="19">
        <v>0</v>
      </c>
      <c r="R14" s="20">
        <v>0</v>
      </c>
      <c r="S14" s="21">
        <f t="shared" si="0"/>
        <v>1530700</v>
      </c>
      <c r="T14" s="22">
        <f t="shared" si="1"/>
        <v>8055</v>
      </c>
      <c r="U14" s="81">
        <f t="shared" si="2"/>
        <v>1538755</v>
      </c>
      <c r="V14" s="115">
        <v>12842578</v>
      </c>
      <c r="W14" s="129">
        <f t="shared" ref="W14:W23" si="5">(S14-S13)/S13</f>
        <v>8.4791166892856762E-2</v>
      </c>
      <c r="X14" s="5">
        <f t="shared" ref="X14:X55" si="6">(T14-T13)/T13</f>
        <v>0.61003397961223271</v>
      </c>
      <c r="Y14" s="125">
        <f t="shared" si="3"/>
        <v>0.11981667543697223</v>
      </c>
    </row>
    <row r="15" spans="1:26" x14ac:dyDescent="0.2">
      <c r="A15" s="2"/>
      <c r="B15" s="81">
        <f t="shared" si="4"/>
        <v>2004</v>
      </c>
      <c r="C15" s="19">
        <v>1490549</v>
      </c>
      <c r="D15" s="22">
        <v>10698</v>
      </c>
      <c r="E15" s="19">
        <v>99771</v>
      </c>
      <c r="F15" s="20">
        <v>608</v>
      </c>
      <c r="G15" s="21">
        <v>0</v>
      </c>
      <c r="H15" s="22">
        <v>0</v>
      </c>
      <c r="I15" s="19">
        <v>0</v>
      </c>
      <c r="J15" s="20">
        <v>0</v>
      </c>
      <c r="K15" s="21">
        <v>0</v>
      </c>
      <c r="L15" s="22">
        <v>0</v>
      </c>
      <c r="M15" s="19">
        <v>0</v>
      </c>
      <c r="N15" s="96">
        <v>0</v>
      </c>
      <c r="O15" s="21">
        <v>335</v>
      </c>
      <c r="P15" s="22">
        <v>0</v>
      </c>
      <c r="Q15" s="19">
        <v>0</v>
      </c>
      <c r="R15" s="20">
        <v>0</v>
      </c>
      <c r="S15" s="21">
        <f t="shared" si="0"/>
        <v>1590655</v>
      </c>
      <c r="T15" s="22">
        <f t="shared" si="1"/>
        <v>11306</v>
      </c>
      <c r="U15" s="81">
        <f t="shared" si="2"/>
        <v>1601961</v>
      </c>
      <c r="V15" s="115">
        <v>13026891</v>
      </c>
      <c r="W15" s="129">
        <f t="shared" si="5"/>
        <v>3.9168354347684065E-2</v>
      </c>
      <c r="X15" s="5">
        <f t="shared" si="6"/>
        <v>0.40360024829298574</v>
      </c>
      <c r="Y15" s="125">
        <f t="shared" si="3"/>
        <v>0.12297339403546095</v>
      </c>
    </row>
    <row r="16" spans="1:26" x14ac:dyDescent="0.2">
      <c r="A16" s="2"/>
      <c r="B16" s="81">
        <v>2005</v>
      </c>
      <c r="C16" s="19">
        <v>1574588</v>
      </c>
      <c r="D16" s="22">
        <v>12535</v>
      </c>
      <c r="E16" s="19">
        <v>103808</v>
      </c>
      <c r="F16" s="20">
        <v>557</v>
      </c>
      <c r="G16" s="21">
        <v>0</v>
      </c>
      <c r="H16" s="22">
        <v>0</v>
      </c>
      <c r="I16" s="19">
        <v>0</v>
      </c>
      <c r="J16" s="20">
        <v>0</v>
      </c>
      <c r="K16" s="21">
        <v>0</v>
      </c>
      <c r="L16" s="22">
        <v>0</v>
      </c>
      <c r="M16" s="19">
        <v>0</v>
      </c>
      <c r="N16" s="96">
        <v>0</v>
      </c>
      <c r="O16" s="21">
        <v>1172</v>
      </c>
      <c r="P16" s="22">
        <v>0</v>
      </c>
      <c r="Q16" s="19">
        <v>0</v>
      </c>
      <c r="R16" s="20">
        <v>0</v>
      </c>
      <c r="S16" s="21">
        <f t="shared" si="0"/>
        <v>1679568</v>
      </c>
      <c r="T16" s="22">
        <f t="shared" si="1"/>
        <v>13092</v>
      </c>
      <c r="U16" s="81">
        <f t="shared" si="2"/>
        <v>1692660</v>
      </c>
      <c r="V16" s="115">
        <v>13215089</v>
      </c>
      <c r="W16" s="129">
        <f t="shared" si="5"/>
        <v>5.5897098993810727E-2</v>
      </c>
      <c r="X16" s="5">
        <f t="shared" si="6"/>
        <v>0.15796921988324783</v>
      </c>
      <c r="Y16" s="125">
        <f t="shared" si="3"/>
        <v>0.12808540298139498</v>
      </c>
    </row>
    <row r="17" spans="1:25" x14ac:dyDescent="0.2">
      <c r="A17" s="2"/>
      <c r="B17" s="81">
        <v>2006</v>
      </c>
      <c r="C17" s="19">
        <v>1639546</v>
      </c>
      <c r="D17" s="22">
        <v>12626</v>
      </c>
      <c r="E17" s="19">
        <v>104693</v>
      </c>
      <c r="F17" s="20">
        <v>554</v>
      </c>
      <c r="G17" s="21">
        <v>333</v>
      </c>
      <c r="H17" s="22">
        <v>4</v>
      </c>
      <c r="I17" s="19">
        <v>906</v>
      </c>
      <c r="J17" s="20">
        <v>106</v>
      </c>
      <c r="K17" s="21">
        <v>6755</v>
      </c>
      <c r="L17" s="22">
        <v>390</v>
      </c>
      <c r="M17" s="19">
        <v>0</v>
      </c>
      <c r="N17" s="96">
        <v>0</v>
      </c>
      <c r="O17" s="21">
        <v>2136</v>
      </c>
      <c r="P17" s="22">
        <v>0</v>
      </c>
      <c r="Q17" s="19">
        <v>0</v>
      </c>
      <c r="R17" s="20">
        <v>0</v>
      </c>
      <c r="S17" s="21">
        <f t="shared" si="0"/>
        <v>1754369</v>
      </c>
      <c r="T17" s="22">
        <f t="shared" si="1"/>
        <v>13680</v>
      </c>
      <c r="U17" s="81">
        <f t="shared" si="2"/>
        <v>1768049</v>
      </c>
      <c r="V17" s="115">
        <v>13408270</v>
      </c>
      <c r="W17" s="129">
        <f t="shared" si="5"/>
        <v>4.4535856839377747E-2</v>
      </c>
      <c r="X17" s="5">
        <f t="shared" si="6"/>
        <v>4.4912923923006415E-2</v>
      </c>
      <c r="Y17" s="125">
        <f t="shared" si="3"/>
        <v>0.13186257436641716</v>
      </c>
    </row>
    <row r="18" spans="1:25" x14ac:dyDescent="0.2">
      <c r="A18" s="2"/>
      <c r="B18" s="81">
        <v>2007</v>
      </c>
      <c r="C18" s="19">
        <v>1681395</v>
      </c>
      <c r="D18" s="22">
        <v>13160</v>
      </c>
      <c r="E18" s="19">
        <v>105845</v>
      </c>
      <c r="F18" s="20">
        <v>554</v>
      </c>
      <c r="G18" s="21">
        <v>634</v>
      </c>
      <c r="H18" s="22">
        <v>4</v>
      </c>
      <c r="I18" s="19">
        <v>644</v>
      </c>
      <c r="J18" s="20">
        <v>98</v>
      </c>
      <c r="K18" s="21">
        <v>12664</v>
      </c>
      <c r="L18" s="22">
        <v>1022</v>
      </c>
      <c r="M18" s="19">
        <v>0</v>
      </c>
      <c r="N18" s="96">
        <v>0</v>
      </c>
      <c r="O18" s="21">
        <v>3649</v>
      </c>
      <c r="P18" s="22">
        <v>91</v>
      </c>
      <c r="Q18" s="19">
        <v>0</v>
      </c>
      <c r="R18" s="20">
        <v>0</v>
      </c>
      <c r="S18" s="21">
        <f t="shared" si="0"/>
        <v>1804831</v>
      </c>
      <c r="T18" s="22">
        <f t="shared" si="1"/>
        <v>14929</v>
      </c>
      <c r="U18" s="81">
        <f t="shared" si="2"/>
        <v>1819760</v>
      </c>
      <c r="V18" s="115">
        <v>13605485</v>
      </c>
      <c r="W18" s="129">
        <f t="shared" si="5"/>
        <v>2.8763618144187455E-2</v>
      </c>
      <c r="X18" s="5">
        <f t="shared" si="6"/>
        <v>9.1301169590643272E-2</v>
      </c>
      <c r="Y18" s="125">
        <f t="shared" si="3"/>
        <v>0.13375193901577195</v>
      </c>
    </row>
    <row r="19" spans="1:25" x14ac:dyDescent="0.2">
      <c r="A19" s="2"/>
      <c r="B19" s="81">
        <v>2008</v>
      </c>
      <c r="C19" s="19">
        <v>1715021</v>
      </c>
      <c r="D19" s="22">
        <v>6834</v>
      </c>
      <c r="E19" s="19">
        <v>129174</v>
      </c>
      <c r="F19" s="20">
        <v>519</v>
      </c>
      <c r="G19" s="21">
        <v>1844</v>
      </c>
      <c r="H19" s="22">
        <v>175</v>
      </c>
      <c r="I19" s="19">
        <v>7337</v>
      </c>
      <c r="J19" s="20">
        <v>911</v>
      </c>
      <c r="K19" s="21">
        <v>29924</v>
      </c>
      <c r="L19" s="22">
        <v>3635</v>
      </c>
      <c r="M19" s="19">
        <v>0</v>
      </c>
      <c r="N19" s="96">
        <v>0</v>
      </c>
      <c r="O19" s="21">
        <v>5167</v>
      </c>
      <c r="P19" s="22">
        <v>150</v>
      </c>
      <c r="Q19" s="19">
        <v>0</v>
      </c>
      <c r="R19" s="20">
        <v>0</v>
      </c>
      <c r="S19" s="21">
        <f t="shared" si="0"/>
        <v>1888467</v>
      </c>
      <c r="T19" s="22">
        <f t="shared" si="1"/>
        <v>12224</v>
      </c>
      <c r="U19" s="81">
        <f t="shared" si="2"/>
        <v>1900691</v>
      </c>
      <c r="V19" s="115">
        <v>13805095</v>
      </c>
      <c r="W19" s="129">
        <f t="shared" si="5"/>
        <v>4.6340072837844651E-2</v>
      </c>
      <c r="X19" s="5">
        <f t="shared" si="6"/>
        <v>-0.18119097059414563</v>
      </c>
      <c r="Y19" s="125">
        <f t="shared" si="3"/>
        <v>0.13768039988134814</v>
      </c>
    </row>
    <row r="20" spans="1:25" x14ac:dyDescent="0.2">
      <c r="A20" s="2"/>
      <c r="B20" s="81">
        <v>2009</v>
      </c>
      <c r="C20" s="19">
        <v>1800214</v>
      </c>
      <c r="D20" s="22">
        <v>6900</v>
      </c>
      <c r="E20" s="19">
        <v>134865</v>
      </c>
      <c r="F20" s="20">
        <v>519</v>
      </c>
      <c r="G20" s="21">
        <v>2573</v>
      </c>
      <c r="H20" s="22">
        <v>60</v>
      </c>
      <c r="I20" s="19">
        <v>11858</v>
      </c>
      <c r="J20" s="20">
        <v>1563</v>
      </c>
      <c r="K20" s="21">
        <v>34529</v>
      </c>
      <c r="L20" s="22">
        <v>3513</v>
      </c>
      <c r="M20" s="19">
        <v>823</v>
      </c>
      <c r="N20" s="96">
        <v>0</v>
      </c>
      <c r="O20" s="21">
        <v>6616</v>
      </c>
      <c r="P20" s="22">
        <v>179</v>
      </c>
      <c r="Q20" s="19">
        <v>16</v>
      </c>
      <c r="R20" s="20">
        <v>0</v>
      </c>
      <c r="S20" s="21">
        <f t="shared" si="0"/>
        <v>1991494</v>
      </c>
      <c r="T20" s="22">
        <f t="shared" si="1"/>
        <v>12734</v>
      </c>
      <c r="U20" s="81">
        <f t="shared" si="2"/>
        <v>2004228</v>
      </c>
      <c r="V20" s="115">
        <v>14005449</v>
      </c>
      <c r="W20" s="129">
        <f>(S20-S19)/S19</f>
        <v>5.4555891101088876E-2</v>
      </c>
      <c r="X20" s="5">
        <f t="shared" si="6"/>
        <v>4.1721204188481673E-2</v>
      </c>
      <c r="Y20" s="125">
        <f t="shared" si="3"/>
        <v>0.14310344495203259</v>
      </c>
    </row>
    <row r="21" spans="1:25" x14ac:dyDescent="0.2">
      <c r="A21" s="2"/>
      <c r="B21" s="81">
        <v>2010</v>
      </c>
      <c r="C21" s="19">
        <v>1844189</v>
      </c>
      <c r="D21" s="22">
        <v>7246</v>
      </c>
      <c r="E21" s="19">
        <v>138829</v>
      </c>
      <c r="F21" s="20">
        <v>560</v>
      </c>
      <c r="G21" s="21">
        <v>2258</v>
      </c>
      <c r="H21" s="22">
        <v>9</v>
      </c>
      <c r="I21" s="19">
        <v>31773</v>
      </c>
      <c r="J21" s="20">
        <v>3533</v>
      </c>
      <c r="K21" s="21">
        <v>36707</v>
      </c>
      <c r="L21" s="22">
        <v>4368</v>
      </c>
      <c r="M21" s="19">
        <v>1769</v>
      </c>
      <c r="N21" s="96">
        <v>0</v>
      </c>
      <c r="O21" s="21">
        <v>7054</v>
      </c>
      <c r="P21" s="22">
        <v>215</v>
      </c>
      <c r="Q21" s="19">
        <v>10</v>
      </c>
      <c r="R21" s="20">
        <v>0</v>
      </c>
      <c r="S21" s="21">
        <f t="shared" ref="S21:S52" si="7">C21+E21+G21+I21+K21+M21+O21+Q21</f>
        <v>2062589</v>
      </c>
      <c r="T21" s="22">
        <f t="shared" ref="T21:T52" si="8">D21+F21+H21+J21+L21+N21+P21+R21</f>
        <v>15931</v>
      </c>
      <c r="U21" s="81">
        <f t="shared" ref="U21:U52" si="9">S21+T21</f>
        <v>2078520</v>
      </c>
      <c r="V21" s="115">
        <v>14483499</v>
      </c>
      <c r="W21" s="129">
        <f t="shared" si="5"/>
        <v>3.5699329247288719E-2</v>
      </c>
      <c r="X21" s="5">
        <f t="shared" si="6"/>
        <v>0.251060153918643</v>
      </c>
      <c r="Y21" s="125">
        <f t="shared" ref="Y21:Y52" si="10">U21/V21</f>
        <v>0.14350952073114376</v>
      </c>
    </row>
    <row r="22" spans="1:25" x14ac:dyDescent="0.2">
      <c r="A22" s="2"/>
      <c r="B22" s="81">
        <f t="shared" ref="B22:B23" si="11">+B21+1</f>
        <v>2011</v>
      </c>
      <c r="C22" s="95">
        <v>1934421</v>
      </c>
      <c r="D22" s="89">
        <v>7530</v>
      </c>
      <c r="E22" s="95">
        <v>145522</v>
      </c>
      <c r="F22" s="96">
        <v>606</v>
      </c>
      <c r="G22" s="77">
        <v>0</v>
      </c>
      <c r="H22" s="89">
        <v>0</v>
      </c>
      <c r="I22" s="95">
        <v>60940</v>
      </c>
      <c r="J22" s="96">
        <v>4154</v>
      </c>
      <c r="K22" s="77">
        <v>42463</v>
      </c>
      <c r="L22" s="89">
        <v>4834</v>
      </c>
      <c r="M22" s="95">
        <v>2390</v>
      </c>
      <c r="N22" s="96">
        <v>0</v>
      </c>
      <c r="O22" s="77">
        <v>8345</v>
      </c>
      <c r="P22" s="89">
        <v>271</v>
      </c>
      <c r="Q22" s="95">
        <v>10</v>
      </c>
      <c r="R22" s="96">
        <v>0</v>
      </c>
      <c r="S22" s="77">
        <f t="shared" si="7"/>
        <v>2194091</v>
      </c>
      <c r="T22" s="89">
        <f t="shared" si="8"/>
        <v>17395</v>
      </c>
      <c r="U22" s="112">
        <f t="shared" si="9"/>
        <v>2211486</v>
      </c>
      <c r="V22" s="115">
        <v>14765927</v>
      </c>
      <c r="W22" s="129">
        <f t="shared" si="5"/>
        <v>6.3755794295421914E-2</v>
      </c>
      <c r="X22" s="5">
        <f t="shared" si="6"/>
        <v>9.1896302805850233E-2</v>
      </c>
      <c r="Y22" s="125">
        <f t="shared" si="10"/>
        <v>0.1497695336025974</v>
      </c>
    </row>
    <row r="23" spans="1:25" s="13" customFormat="1" ht="12" thickBot="1" x14ac:dyDescent="0.25">
      <c r="A23" s="14"/>
      <c r="B23" s="82">
        <f t="shared" si="11"/>
        <v>2012</v>
      </c>
      <c r="C23" s="97">
        <v>1990709</v>
      </c>
      <c r="D23" s="90">
        <v>9223</v>
      </c>
      <c r="E23" s="97">
        <v>148768</v>
      </c>
      <c r="F23" s="98">
        <v>610</v>
      </c>
      <c r="G23" s="78">
        <v>0</v>
      </c>
      <c r="H23" s="90">
        <v>0</v>
      </c>
      <c r="I23" s="97">
        <v>89965</v>
      </c>
      <c r="J23" s="98">
        <v>5639</v>
      </c>
      <c r="K23" s="78">
        <v>49230</v>
      </c>
      <c r="L23" s="90">
        <v>4632</v>
      </c>
      <c r="M23" s="97">
        <v>3052</v>
      </c>
      <c r="N23" s="98">
        <v>0</v>
      </c>
      <c r="O23" s="78">
        <v>6563</v>
      </c>
      <c r="P23" s="90">
        <v>271</v>
      </c>
      <c r="Q23" s="97">
        <v>10</v>
      </c>
      <c r="R23" s="98">
        <v>0</v>
      </c>
      <c r="S23" s="78">
        <f t="shared" si="7"/>
        <v>2288297</v>
      </c>
      <c r="T23" s="90">
        <f t="shared" si="8"/>
        <v>20375</v>
      </c>
      <c r="U23" s="82">
        <f t="shared" si="9"/>
        <v>2308672</v>
      </c>
      <c r="V23" s="116">
        <v>15520973</v>
      </c>
      <c r="W23" s="130">
        <f t="shared" si="5"/>
        <v>4.2936231906516187E-2</v>
      </c>
      <c r="X23" s="131">
        <f t="shared" si="6"/>
        <v>0.17131359586087958</v>
      </c>
      <c r="Y23" s="144">
        <f t="shared" si="10"/>
        <v>0.14874531384082687</v>
      </c>
    </row>
    <row r="24" spans="1:25" x14ac:dyDescent="0.2">
      <c r="A24" s="7"/>
      <c r="B24" s="83">
        <v>41275</v>
      </c>
      <c r="C24" s="15">
        <v>1997639</v>
      </c>
      <c r="D24" s="18">
        <v>9292</v>
      </c>
      <c r="E24" s="15">
        <v>148993</v>
      </c>
      <c r="F24" s="16">
        <v>611</v>
      </c>
      <c r="G24" s="91">
        <v>0</v>
      </c>
      <c r="H24" s="99">
        <v>0</v>
      </c>
      <c r="I24" s="15">
        <v>90474</v>
      </c>
      <c r="J24" s="16">
        <v>5350</v>
      </c>
      <c r="K24" s="17">
        <v>49392</v>
      </c>
      <c r="L24" s="18">
        <v>4763</v>
      </c>
      <c r="M24" s="15">
        <v>2996</v>
      </c>
      <c r="N24" s="103">
        <v>0</v>
      </c>
      <c r="O24" s="17">
        <v>6552</v>
      </c>
      <c r="P24" s="18">
        <v>289</v>
      </c>
      <c r="Q24" s="15">
        <v>10</v>
      </c>
      <c r="R24" s="16">
        <v>0</v>
      </c>
      <c r="S24" s="17">
        <f t="shared" si="7"/>
        <v>2296056</v>
      </c>
      <c r="T24" s="18">
        <f t="shared" si="8"/>
        <v>20305</v>
      </c>
      <c r="U24" s="111">
        <f t="shared" si="9"/>
        <v>2316361</v>
      </c>
      <c r="V24" s="117">
        <v>15774749</v>
      </c>
      <c r="W24" s="132">
        <f t="shared" ref="W24:W53" si="12">(S24-S23)/S23</f>
        <v>3.3907311856808797E-3</v>
      </c>
      <c r="X24" s="4">
        <f t="shared" si="6"/>
        <v>-3.4355828220858898E-3</v>
      </c>
      <c r="Y24" s="124">
        <f t="shared" si="10"/>
        <v>0.14683980074738431</v>
      </c>
    </row>
    <row r="25" spans="1:25" x14ac:dyDescent="0.2">
      <c r="A25" s="7"/>
      <c r="B25" s="84">
        <v>41306</v>
      </c>
      <c r="C25" s="19">
        <v>2001362</v>
      </c>
      <c r="D25" s="22">
        <v>9359</v>
      </c>
      <c r="E25" s="19">
        <v>149291</v>
      </c>
      <c r="F25" s="20">
        <v>614</v>
      </c>
      <c r="G25" s="92">
        <v>0</v>
      </c>
      <c r="H25" s="100">
        <v>0</v>
      </c>
      <c r="I25" s="19">
        <v>92202</v>
      </c>
      <c r="J25" s="20">
        <v>4552</v>
      </c>
      <c r="K25" s="21">
        <v>51128</v>
      </c>
      <c r="L25" s="22">
        <v>4656</v>
      </c>
      <c r="M25" s="19">
        <v>3256</v>
      </c>
      <c r="N25" s="104">
        <v>0</v>
      </c>
      <c r="O25" s="21">
        <v>6305</v>
      </c>
      <c r="P25" s="22">
        <v>294</v>
      </c>
      <c r="Q25" s="19">
        <v>10</v>
      </c>
      <c r="R25" s="108">
        <v>0</v>
      </c>
      <c r="S25" s="21">
        <f t="shared" si="7"/>
        <v>2303554</v>
      </c>
      <c r="T25" s="22">
        <f t="shared" si="8"/>
        <v>19475</v>
      </c>
      <c r="U25" s="81">
        <f t="shared" si="9"/>
        <v>2323029</v>
      </c>
      <c r="V25" s="118">
        <v>16027465.999999996</v>
      </c>
      <c r="W25" s="129">
        <f t="shared" si="12"/>
        <v>3.2655997937332537E-3</v>
      </c>
      <c r="X25" s="5">
        <f t="shared" si="6"/>
        <v>-4.0876631371583351E-2</v>
      </c>
      <c r="Y25" s="125">
        <f t="shared" si="10"/>
        <v>0.14494050400730848</v>
      </c>
    </row>
    <row r="26" spans="1:25" x14ac:dyDescent="0.2">
      <c r="A26" s="7"/>
      <c r="B26" s="84">
        <v>41334</v>
      </c>
      <c r="C26" s="19">
        <v>2006736</v>
      </c>
      <c r="D26" s="22">
        <v>9363</v>
      </c>
      <c r="E26" s="19">
        <v>149551</v>
      </c>
      <c r="F26" s="20">
        <v>614</v>
      </c>
      <c r="G26" s="92">
        <v>0</v>
      </c>
      <c r="H26" s="100">
        <v>0</v>
      </c>
      <c r="I26" s="19">
        <v>94378</v>
      </c>
      <c r="J26" s="20">
        <v>4704</v>
      </c>
      <c r="K26" s="21">
        <v>51769</v>
      </c>
      <c r="L26" s="22">
        <v>4793</v>
      </c>
      <c r="M26" s="19">
        <v>3407</v>
      </c>
      <c r="N26" s="104">
        <v>0</v>
      </c>
      <c r="O26" s="21">
        <v>6306</v>
      </c>
      <c r="P26" s="22">
        <v>294</v>
      </c>
      <c r="Q26" s="19">
        <v>10</v>
      </c>
      <c r="R26" s="108">
        <v>0</v>
      </c>
      <c r="S26" s="21">
        <f t="shared" si="7"/>
        <v>2312157</v>
      </c>
      <c r="T26" s="22">
        <f t="shared" si="8"/>
        <v>19768</v>
      </c>
      <c r="U26" s="81">
        <f t="shared" si="9"/>
        <v>2331925</v>
      </c>
      <c r="V26" s="118">
        <v>16048414</v>
      </c>
      <c r="W26" s="129">
        <f t="shared" si="12"/>
        <v>3.7346639149765971E-3</v>
      </c>
      <c r="X26" s="5">
        <f t="shared" si="6"/>
        <v>1.5044929396662387E-2</v>
      </c>
      <c r="Y26" s="125">
        <f t="shared" si="10"/>
        <v>0.14530563580924569</v>
      </c>
    </row>
    <row r="27" spans="1:25" x14ac:dyDescent="0.2">
      <c r="A27" s="7"/>
      <c r="B27" s="84">
        <v>41365</v>
      </c>
      <c r="C27" s="19">
        <v>2020651</v>
      </c>
      <c r="D27" s="22">
        <v>9312</v>
      </c>
      <c r="E27" s="19">
        <v>149844</v>
      </c>
      <c r="F27" s="20">
        <v>615</v>
      </c>
      <c r="G27" s="92">
        <v>0</v>
      </c>
      <c r="H27" s="100">
        <v>0</v>
      </c>
      <c r="I27" s="19">
        <v>95457</v>
      </c>
      <c r="J27" s="20">
        <v>4757</v>
      </c>
      <c r="K27" s="21">
        <v>51769</v>
      </c>
      <c r="L27" s="22">
        <v>4793</v>
      </c>
      <c r="M27" s="19">
        <v>3407</v>
      </c>
      <c r="N27" s="104"/>
      <c r="O27" s="21">
        <v>6291</v>
      </c>
      <c r="P27" s="22">
        <v>294</v>
      </c>
      <c r="Q27" s="19">
        <v>10</v>
      </c>
      <c r="R27" s="108">
        <v>0</v>
      </c>
      <c r="S27" s="21">
        <f t="shared" si="7"/>
        <v>2327429</v>
      </c>
      <c r="T27" s="22">
        <f t="shared" si="8"/>
        <v>19771</v>
      </c>
      <c r="U27" s="81">
        <f t="shared" si="9"/>
        <v>2347200</v>
      </c>
      <c r="V27" s="118">
        <v>15605565</v>
      </c>
      <c r="W27" s="129">
        <f t="shared" si="12"/>
        <v>6.6050878032936347E-3</v>
      </c>
      <c r="X27" s="5">
        <f t="shared" si="6"/>
        <v>1.517604208822339E-4</v>
      </c>
      <c r="Y27" s="125">
        <f t="shared" si="10"/>
        <v>0.15040788334161564</v>
      </c>
    </row>
    <row r="28" spans="1:25" x14ac:dyDescent="0.2">
      <c r="A28" s="7"/>
      <c r="B28" s="84">
        <v>41395</v>
      </c>
      <c r="C28" s="19">
        <v>2018580</v>
      </c>
      <c r="D28" s="22">
        <v>9427</v>
      </c>
      <c r="E28" s="19">
        <v>149858</v>
      </c>
      <c r="F28" s="20">
        <v>615</v>
      </c>
      <c r="G28" s="92">
        <v>0</v>
      </c>
      <c r="H28" s="100">
        <v>0</v>
      </c>
      <c r="I28" s="19">
        <v>96881</v>
      </c>
      <c r="J28" s="20">
        <v>4963</v>
      </c>
      <c r="K28" s="21">
        <v>53555</v>
      </c>
      <c r="L28" s="22">
        <v>4939</v>
      </c>
      <c r="M28" s="19">
        <v>3241</v>
      </c>
      <c r="N28" s="104">
        <v>0</v>
      </c>
      <c r="O28" s="21">
        <v>6291</v>
      </c>
      <c r="P28" s="22">
        <v>294</v>
      </c>
      <c r="Q28" s="19">
        <v>10</v>
      </c>
      <c r="R28" s="108">
        <v>0</v>
      </c>
      <c r="S28" s="21">
        <f t="shared" si="7"/>
        <v>2328416</v>
      </c>
      <c r="T28" s="22">
        <f t="shared" si="8"/>
        <v>20238</v>
      </c>
      <c r="U28" s="81">
        <f t="shared" si="9"/>
        <v>2348654</v>
      </c>
      <c r="V28" s="118">
        <v>15626713</v>
      </c>
      <c r="W28" s="129">
        <f t="shared" si="12"/>
        <v>4.2407308665484532E-4</v>
      </c>
      <c r="X28" s="5">
        <f t="shared" si="6"/>
        <v>2.3620454200596833E-2</v>
      </c>
      <c r="Y28" s="125">
        <f t="shared" si="10"/>
        <v>0.15029737859778958</v>
      </c>
    </row>
    <row r="29" spans="1:25" x14ac:dyDescent="0.2">
      <c r="A29" s="7"/>
      <c r="B29" s="84">
        <v>41426</v>
      </c>
      <c r="C29" s="19">
        <v>2022435</v>
      </c>
      <c r="D29" s="22">
        <v>9410</v>
      </c>
      <c r="E29" s="19">
        <v>150078</v>
      </c>
      <c r="F29" s="20">
        <v>597</v>
      </c>
      <c r="G29" s="77">
        <v>0</v>
      </c>
      <c r="H29" s="89">
        <v>0</v>
      </c>
      <c r="I29" s="19">
        <v>98692</v>
      </c>
      <c r="J29" s="20">
        <v>5122</v>
      </c>
      <c r="K29" s="21">
        <v>55348</v>
      </c>
      <c r="L29" s="22">
        <v>5010</v>
      </c>
      <c r="M29" s="19">
        <v>3285</v>
      </c>
      <c r="N29" s="96">
        <v>0</v>
      </c>
      <c r="O29" s="21">
        <f>6582-294</f>
        <v>6288</v>
      </c>
      <c r="P29" s="22">
        <v>294</v>
      </c>
      <c r="Q29" s="19">
        <v>10</v>
      </c>
      <c r="R29" s="20">
        <v>0</v>
      </c>
      <c r="S29" s="21">
        <f t="shared" si="7"/>
        <v>2336136</v>
      </c>
      <c r="T29" s="22">
        <f t="shared" si="8"/>
        <v>20433</v>
      </c>
      <c r="U29" s="81">
        <f t="shared" si="9"/>
        <v>2356569</v>
      </c>
      <c r="V29" s="115">
        <v>15647861</v>
      </c>
      <c r="W29" s="129">
        <f t="shared" si="12"/>
        <v>3.3155587317730164E-3</v>
      </c>
      <c r="X29" s="5">
        <f t="shared" si="6"/>
        <v>9.635339460420991E-3</v>
      </c>
      <c r="Y29" s="125">
        <f t="shared" si="10"/>
        <v>0.15060007243162499</v>
      </c>
    </row>
    <row r="30" spans="1:25" x14ac:dyDescent="0.2">
      <c r="A30" s="7"/>
      <c r="B30" s="84">
        <v>41456</v>
      </c>
      <c r="C30" s="19">
        <v>2028191</v>
      </c>
      <c r="D30" s="22">
        <v>9298</v>
      </c>
      <c r="E30" s="19">
        <v>150798</v>
      </c>
      <c r="F30" s="20">
        <v>597</v>
      </c>
      <c r="G30" s="77"/>
      <c r="H30" s="89"/>
      <c r="I30" s="19">
        <v>99624</v>
      </c>
      <c r="J30" s="20">
        <v>5146</v>
      </c>
      <c r="K30" s="21">
        <v>56676</v>
      </c>
      <c r="L30" s="22">
        <v>4961</v>
      </c>
      <c r="M30" s="19">
        <v>3282</v>
      </c>
      <c r="N30" s="96">
        <v>0</v>
      </c>
      <c r="O30" s="21">
        <v>6284</v>
      </c>
      <c r="P30" s="22">
        <v>294</v>
      </c>
      <c r="Q30" s="19">
        <v>7</v>
      </c>
      <c r="R30" s="20">
        <v>0</v>
      </c>
      <c r="S30" s="21">
        <f t="shared" si="7"/>
        <v>2344862</v>
      </c>
      <c r="T30" s="22">
        <f t="shared" si="8"/>
        <v>20296</v>
      </c>
      <c r="U30" s="81">
        <f t="shared" si="9"/>
        <v>2365158</v>
      </c>
      <c r="V30" s="115">
        <v>15669009</v>
      </c>
      <c r="W30" s="129">
        <f t="shared" si="12"/>
        <v>3.7352277435902703E-3</v>
      </c>
      <c r="X30" s="5">
        <f t="shared" si="6"/>
        <v>-6.7048402094650808E-3</v>
      </c>
      <c r="Y30" s="125">
        <f t="shared" si="10"/>
        <v>0.15094496403697261</v>
      </c>
    </row>
    <row r="31" spans="1:25" x14ac:dyDescent="0.2">
      <c r="A31" s="7"/>
      <c r="B31" s="84">
        <v>41487</v>
      </c>
      <c r="C31" s="19">
        <v>2033371</v>
      </c>
      <c r="D31" s="22">
        <v>9186</v>
      </c>
      <c r="E31" s="19">
        <v>150918</v>
      </c>
      <c r="F31" s="20">
        <v>597</v>
      </c>
      <c r="G31" s="77">
        <v>0</v>
      </c>
      <c r="H31" s="89">
        <v>0</v>
      </c>
      <c r="I31" s="19">
        <v>100123</v>
      </c>
      <c r="J31" s="20">
        <v>5089</v>
      </c>
      <c r="K31" s="21">
        <v>57537</v>
      </c>
      <c r="L31" s="22">
        <v>4891</v>
      </c>
      <c r="M31" s="19">
        <v>3486</v>
      </c>
      <c r="N31" s="96">
        <v>0</v>
      </c>
      <c r="O31" s="21">
        <v>6247</v>
      </c>
      <c r="P31" s="22">
        <v>294</v>
      </c>
      <c r="Q31" s="19">
        <v>7</v>
      </c>
      <c r="R31" s="20">
        <v>0</v>
      </c>
      <c r="S31" s="21">
        <f t="shared" si="7"/>
        <v>2351689</v>
      </c>
      <c r="T31" s="22">
        <f t="shared" si="8"/>
        <v>20057</v>
      </c>
      <c r="U31" s="81">
        <f t="shared" si="9"/>
        <v>2371746</v>
      </c>
      <c r="V31" s="115">
        <v>15690157</v>
      </c>
      <c r="W31" s="129">
        <f t="shared" si="12"/>
        <v>2.9114719757495325E-3</v>
      </c>
      <c r="X31" s="5">
        <f t="shared" si="6"/>
        <v>-1.1775719353567205E-2</v>
      </c>
      <c r="Y31" s="125">
        <f t="shared" si="10"/>
        <v>0.15116139373238904</v>
      </c>
    </row>
    <row r="32" spans="1:25" x14ac:dyDescent="0.2">
      <c r="A32" s="7"/>
      <c r="B32" s="84">
        <v>41518</v>
      </c>
      <c r="C32" s="19">
        <v>2034457</v>
      </c>
      <c r="D32" s="22">
        <v>9280</v>
      </c>
      <c r="E32" s="19">
        <v>150729</v>
      </c>
      <c r="F32" s="20">
        <v>597</v>
      </c>
      <c r="G32" s="77">
        <v>0</v>
      </c>
      <c r="H32" s="89">
        <v>0</v>
      </c>
      <c r="I32" s="19">
        <v>101524</v>
      </c>
      <c r="J32" s="20">
        <v>5127</v>
      </c>
      <c r="K32" s="21">
        <v>58689</v>
      </c>
      <c r="L32" s="22">
        <v>4984</v>
      </c>
      <c r="M32" s="19">
        <v>3871</v>
      </c>
      <c r="N32" s="96">
        <v>0</v>
      </c>
      <c r="O32" s="21">
        <v>6177</v>
      </c>
      <c r="P32" s="22">
        <v>294</v>
      </c>
      <c r="Q32" s="19">
        <v>7</v>
      </c>
      <c r="R32" s="20">
        <v>0</v>
      </c>
      <c r="S32" s="21">
        <f t="shared" si="7"/>
        <v>2355454</v>
      </c>
      <c r="T32" s="22">
        <f t="shared" si="8"/>
        <v>20282</v>
      </c>
      <c r="U32" s="81">
        <f t="shared" si="9"/>
        <v>2375736</v>
      </c>
      <c r="V32" s="115">
        <v>15711305</v>
      </c>
      <c r="W32" s="129">
        <f t="shared" si="12"/>
        <v>1.6009769999349405E-3</v>
      </c>
      <c r="X32" s="5">
        <f t="shared" si="6"/>
        <v>1.1218028618437454E-2</v>
      </c>
      <c r="Y32" s="125">
        <f t="shared" si="10"/>
        <v>0.15121188214473591</v>
      </c>
    </row>
    <row r="33" spans="1:25" x14ac:dyDescent="0.2">
      <c r="A33" s="7"/>
      <c r="B33" s="84">
        <v>41548</v>
      </c>
      <c r="C33" s="19">
        <v>2041795</v>
      </c>
      <c r="D33" s="22">
        <v>9366</v>
      </c>
      <c r="E33" s="19">
        <v>150716</v>
      </c>
      <c r="F33" s="20">
        <v>597</v>
      </c>
      <c r="G33" s="77">
        <v>0</v>
      </c>
      <c r="H33" s="89">
        <v>0</v>
      </c>
      <c r="I33" s="19">
        <v>102265</v>
      </c>
      <c r="J33" s="20">
        <v>5132</v>
      </c>
      <c r="K33" s="21">
        <v>59738</v>
      </c>
      <c r="L33" s="22">
        <v>5115</v>
      </c>
      <c r="M33" s="19">
        <v>4086</v>
      </c>
      <c r="N33" s="96">
        <v>0</v>
      </c>
      <c r="O33" s="21">
        <v>6158</v>
      </c>
      <c r="P33" s="22">
        <v>294</v>
      </c>
      <c r="Q33" s="19">
        <v>7</v>
      </c>
      <c r="R33" s="20">
        <v>0</v>
      </c>
      <c r="S33" s="21">
        <f t="shared" si="7"/>
        <v>2364765</v>
      </c>
      <c r="T33" s="22">
        <f t="shared" si="8"/>
        <v>20504</v>
      </c>
      <c r="U33" s="81">
        <f t="shared" si="9"/>
        <v>2385269</v>
      </c>
      <c r="V33" s="115">
        <v>15732453</v>
      </c>
      <c r="W33" s="129">
        <f t="shared" si="12"/>
        <v>3.9529534433701526E-3</v>
      </c>
      <c r="X33" s="5">
        <f t="shared" si="6"/>
        <v>1.0945666107878907E-2</v>
      </c>
      <c r="Y33" s="125">
        <f t="shared" si="10"/>
        <v>0.15161456385727007</v>
      </c>
    </row>
    <row r="34" spans="1:25" x14ac:dyDescent="0.2">
      <c r="A34" s="7"/>
      <c r="B34" s="84">
        <v>41579</v>
      </c>
      <c r="C34" s="19">
        <v>2047631</v>
      </c>
      <c r="D34" s="22">
        <v>9373</v>
      </c>
      <c r="E34" s="19">
        <v>150798</v>
      </c>
      <c r="F34" s="20">
        <v>599</v>
      </c>
      <c r="G34" s="77">
        <v>0</v>
      </c>
      <c r="H34" s="89">
        <v>0</v>
      </c>
      <c r="I34" s="19">
        <v>102707</v>
      </c>
      <c r="J34" s="20">
        <v>5098</v>
      </c>
      <c r="K34" s="21">
        <v>60691</v>
      </c>
      <c r="L34" s="22">
        <v>5271</v>
      </c>
      <c r="M34" s="19">
        <v>4086</v>
      </c>
      <c r="N34" s="96">
        <v>0</v>
      </c>
      <c r="O34" s="21">
        <v>6078</v>
      </c>
      <c r="P34" s="22">
        <v>294</v>
      </c>
      <c r="Q34" s="19">
        <v>7</v>
      </c>
      <c r="R34" s="20">
        <v>0</v>
      </c>
      <c r="S34" s="21">
        <f t="shared" si="7"/>
        <v>2371998</v>
      </c>
      <c r="T34" s="22">
        <f t="shared" si="8"/>
        <v>20635</v>
      </c>
      <c r="U34" s="81">
        <f t="shared" si="9"/>
        <v>2392633</v>
      </c>
      <c r="V34" s="115">
        <v>15753601</v>
      </c>
      <c r="W34" s="129">
        <f t="shared" si="12"/>
        <v>3.0586548769116592E-3</v>
      </c>
      <c r="X34" s="5">
        <f t="shared" si="6"/>
        <v>6.388997268825595E-3</v>
      </c>
      <c r="Y34" s="125">
        <f t="shared" si="10"/>
        <v>0.15187848162461395</v>
      </c>
    </row>
    <row r="35" spans="1:25" ht="12" thickBot="1" x14ac:dyDescent="0.25">
      <c r="A35" s="7"/>
      <c r="B35" s="85">
        <v>41609</v>
      </c>
      <c r="C35" s="24">
        <v>2046070</v>
      </c>
      <c r="D35" s="27">
        <v>9416</v>
      </c>
      <c r="E35" s="24">
        <v>150901</v>
      </c>
      <c r="F35" s="25">
        <v>601</v>
      </c>
      <c r="G35" s="93">
        <v>0</v>
      </c>
      <c r="H35" s="101">
        <v>0</v>
      </c>
      <c r="I35" s="24">
        <v>105146</v>
      </c>
      <c r="J35" s="25">
        <v>5038</v>
      </c>
      <c r="K35" s="26">
        <v>61619</v>
      </c>
      <c r="L35" s="27">
        <v>5172</v>
      </c>
      <c r="M35" s="24">
        <v>4455</v>
      </c>
      <c r="N35" s="105">
        <v>0</v>
      </c>
      <c r="O35" s="26">
        <v>6052</v>
      </c>
      <c r="P35" s="27">
        <v>294</v>
      </c>
      <c r="Q35" s="24">
        <v>7</v>
      </c>
      <c r="R35" s="25">
        <v>0</v>
      </c>
      <c r="S35" s="26">
        <f t="shared" si="7"/>
        <v>2374250</v>
      </c>
      <c r="T35" s="27">
        <f t="shared" si="8"/>
        <v>20521</v>
      </c>
      <c r="U35" s="113">
        <f t="shared" si="9"/>
        <v>2394771</v>
      </c>
      <c r="V35" s="119">
        <v>15774749</v>
      </c>
      <c r="W35" s="133">
        <f>(S35-S23)/S23</f>
        <v>3.7561994793508011E-2</v>
      </c>
      <c r="X35" s="6">
        <f>(T35-T23)/T23</f>
        <v>7.1656441717791409E-3</v>
      </c>
      <c r="Y35" s="126">
        <f t="shared" si="10"/>
        <v>0.1518104028152841</v>
      </c>
    </row>
    <row r="36" spans="1:25" x14ac:dyDescent="0.2">
      <c r="A36" s="7"/>
      <c r="B36" s="83">
        <v>41640</v>
      </c>
      <c r="C36" s="15">
        <v>2048203</v>
      </c>
      <c r="D36" s="18">
        <v>9484</v>
      </c>
      <c r="E36" s="15">
        <v>150704</v>
      </c>
      <c r="F36" s="16">
        <v>601</v>
      </c>
      <c r="G36" s="91">
        <v>0</v>
      </c>
      <c r="H36" s="99">
        <v>0</v>
      </c>
      <c r="I36" s="15">
        <v>105152</v>
      </c>
      <c r="J36" s="16">
        <v>5023</v>
      </c>
      <c r="K36" s="17">
        <v>62796</v>
      </c>
      <c r="L36" s="18">
        <v>5166</v>
      </c>
      <c r="M36" s="15">
        <v>4485</v>
      </c>
      <c r="N36" s="103">
        <v>0</v>
      </c>
      <c r="O36" s="17">
        <v>6022</v>
      </c>
      <c r="P36" s="18">
        <v>294</v>
      </c>
      <c r="Q36" s="15">
        <v>7</v>
      </c>
      <c r="R36" s="16">
        <v>0</v>
      </c>
      <c r="S36" s="17">
        <f t="shared" si="7"/>
        <v>2377369</v>
      </c>
      <c r="T36" s="18">
        <f t="shared" si="8"/>
        <v>20568</v>
      </c>
      <c r="U36" s="111">
        <f t="shared" si="9"/>
        <v>2397937</v>
      </c>
      <c r="V36" s="120">
        <v>15795809</v>
      </c>
      <c r="W36" s="132">
        <f>(S36-S35)/S35</f>
        <v>1.3136780035800778E-3</v>
      </c>
      <c r="X36" s="4">
        <f t="shared" si="6"/>
        <v>2.2903367282296186E-3</v>
      </c>
      <c r="Y36" s="124">
        <f t="shared" si="10"/>
        <v>0.15180843222401588</v>
      </c>
    </row>
    <row r="37" spans="1:25" x14ac:dyDescent="0.2">
      <c r="A37" s="7"/>
      <c r="B37" s="84">
        <v>41671</v>
      </c>
      <c r="C37" s="19">
        <v>2055587</v>
      </c>
      <c r="D37" s="22">
        <v>9478</v>
      </c>
      <c r="E37" s="19">
        <v>150763</v>
      </c>
      <c r="F37" s="20">
        <v>601</v>
      </c>
      <c r="G37" s="77">
        <v>0</v>
      </c>
      <c r="H37" s="89">
        <v>0</v>
      </c>
      <c r="I37" s="19">
        <v>105258</v>
      </c>
      <c r="J37" s="20">
        <v>4998</v>
      </c>
      <c r="K37" s="21">
        <v>63804</v>
      </c>
      <c r="L37" s="22">
        <v>4969</v>
      </c>
      <c r="M37" s="19">
        <v>4624</v>
      </c>
      <c r="N37" s="96">
        <v>0</v>
      </c>
      <c r="O37" s="21">
        <v>6001</v>
      </c>
      <c r="P37" s="22">
        <v>294</v>
      </c>
      <c r="Q37" s="19">
        <v>7</v>
      </c>
      <c r="R37" s="20">
        <v>0</v>
      </c>
      <c r="S37" s="21">
        <f t="shared" si="7"/>
        <v>2386044</v>
      </c>
      <c r="T37" s="22">
        <f t="shared" si="8"/>
        <v>20340</v>
      </c>
      <c r="U37" s="81">
        <f t="shared" si="9"/>
        <v>2406384</v>
      </c>
      <c r="V37" s="115">
        <v>15816868.5</v>
      </c>
      <c r="W37" s="129">
        <f t="shared" si="12"/>
        <v>3.6489918056473352E-3</v>
      </c>
      <c r="X37" s="5">
        <f t="shared" si="6"/>
        <v>-1.1085180863477246E-2</v>
      </c>
      <c r="Y37" s="125">
        <f t="shared" si="10"/>
        <v>0.15214035572212034</v>
      </c>
    </row>
    <row r="38" spans="1:25" x14ac:dyDescent="0.2">
      <c r="A38" s="7"/>
      <c r="B38" s="84">
        <v>41699</v>
      </c>
      <c r="C38" s="95">
        <v>2060128</v>
      </c>
      <c r="D38" s="89">
        <v>9596</v>
      </c>
      <c r="E38" s="95">
        <v>151116</v>
      </c>
      <c r="F38" s="96">
        <v>601</v>
      </c>
      <c r="G38" s="77">
        <v>0</v>
      </c>
      <c r="H38" s="89">
        <v>0</v>
      </c>
      <c r="I38" s="95">
        <v>105355</v>
      </c>
      <c r="J38" s="96">
        <v>5023</v>
      </c>
      <c r="K38" s="77">
        <v>64767</v>
      </c>
      <c r="L38" s="89">
        <v>4838</v>
      </c>
      <c r="M38" s="95">
        <v>4654</v>
      </c>
      <c r="N38" s="96">
        <v>0</v>
      </c>
      <c r="O38" s="77">
        <v>5990</v>
      </c>
      <c r="P38" s="89">
        <v>294</v>
      </c>
      <c r="Q38" s="95">
        <v>0</v>
      </c>
      <c r="R38" s="96">
        <v>0</v>
      </c>
      <c r="S38" s="77">
        <f t="shared" si="7"/>
        <v>2392010</v>
      </c>
      <c r="T38" s="89">
        <f t="shared" si="8"/>
        <v>20352</v>
      </c>
      <c r="U38" s="112">
        <f t="shared" si="9"/>
        <v>2412362</v>
      </c>
      <c r="V38" s="115">
        <v>15837928</v>
      </c>
      <c r="W38" s="129">
        <f t="shared" si="12"/>
        <v>2.5003730023419519E-3</v>
      </c>
      <c r="X38" s="5">
        <f t="shared" si="6"/>
        <v>5.8997050147492625E-4</v>
      </c>
      <c r="Y38" s="125">
        <f t="shared" si="10"/>
        <v>0.152315504906955</v>
      </c>
    </row>
    <row r="39" spans="1:25" x14ac:dyDescent="0.2">
      <c r="A39" s="7"/>
      <c r="B39" s="84">
        <v>41730</v>
      </c>
      <c r="C39" s="19">
        <v>2058471</v>
      </c>
      <c r="D39" s="22">
        <v>9717</v>
      </c>
      <c r="E39" s="19">
        <v>151061</v>
      </c>
      <c r="F39" s="20">
        <v>601</v>
      </c>
      <c r="G39" s="77">
        <v>0</v>
      </c>
      <c r="H39" s="89">
        <v>0</v>
      </c>
      <c r="I39" s="19">
        <v>105340</v>
      </c>
      <c r="J39" s="20">
        <v>5052</v>
      </c>
      <c r="K39" s="21">
        <v>65638</v>
      </c>
      <c r="L39" s="22">
        <v>4832</v>
      </c>
      <c r="M39" s="19">
        <v>4654</v>
      </c>
      <c r="N39" s="96">
        <v>0</v>
      </c>
      <c r="O39" s="21">
        <v>5948</v>
      </c>
      <c r="P39" s="22">
        <v>294</v>
      </c>
      <c r="Q39" s="19">
        <v>0</v>
      </c>
      <c r="R39" s="20">
        <v>0</v>
      </c>
      <c r="S39" s="21">
        <f t="shared" si="7"/>
        <v>2391112</v>
      </c>
      <c r="T39" s="22">
        <f t="shared" si="8"/>
        <v>20496</v>
      </c>
      <c r="U39" s="81">
        <f t="shared" si="9"/>
        <v>2411608</v>
      </c>
      <c r="V39" s="115">
        <v>15858988</v>
      </c>
      <c r="W39" s="129">
        <f t="shared" si="12"/>
        <v>-3.7541649073373441E-4</v>
      </c>
      <c r="X39" s="5">
        <f t="shared" si="6"/>
        <v>7.0754716981132077E-3</v>
      </c>
      <c r="Y39" s="125">
        <f t="shared" si="10"/>
        <v>0.15206569296855513</v>
      </c>
    </row>
    <row r="40" spans="1:25" x14ac:dyDescent="0.2">
      <c r="A40" s="7"/>
      <c r="B40" s="84">
        <v>41760</v>
      </c>
      <c r="C40" s="19">
        <v>2057128</v>
      </c>
      <c r="D40" s="22">
        <v>9650</v>
      </c>
      <c r="E40" s="19">
        <v>151121</v>
      </c>
      <c r="F40" s="20">
        <v>592</v>
      </c>
      <c r="G40" s="77">
        <v>0</v>
      </c>
      <c r="H40" s="89">
        <v>0</v>
      </c>
      <c r="I40" s="19">
        <v>105577</v>
      </c>
      <c r="J40" s="20">
        <v>5062</v>
      </c>
      <c r="K40" s="21">
        <v>66492</v>
      </c>
      <c r="L40" s="22">
        <v>4880</v>
      </c>
      <c r="M40" s="19">
        <v>4914</v>
      </c>
      <c r="N40" s="96">
        <v>0</v>
      </c>
      <c r="O40" s="21">
        <v>5907</v>
      </c>
      <c r="P40" s="22">
        <v>294</v>
      </c>
      <c r="Q40" s="19">
        <v>0</v>
      </c>
      <c r="R40" s="20">
        <v>0</v>
      </c>
      <c r="S40" s="21">
        <f t="shared" si="7"/>
        <v>2391139</v>
      </c>
      <c r="T40" s="22">
        <f t="shared" si="8"/>
        <v>20478</v>
      </c>
      <c r="U40" s="81">
        <f t="shared" si="9"/>
        <v>2411617</v>
      </c>
      <c r="V40" s="115">
        <v>15880047.749999998</v>
      </c>
      <c r="W40" s="129">
        <f t="shared" si="12"/>
        <v>1.1291817363636668E-5</v>
      </c>
      <c r="X40" s="5">
        <f t="shared" si="6"/>
        <v>-8.7822014051522248E-4</v>
      </c>
      <c r="Y40" s="125">
        <f t="shared" si="10"/>
        <v>0.15186459373209379</v>
      </c>
    </row>
    <row r="41" spans="1:25" x14ac:dyDescent="0.2">
      <c r="A41" s="7"/>
      <c r="B41" s="84">
        <v>41791</v>
      </c>
      <c r="C41" s="19">
        <v>2057405</v>
      </c>
      <c r="D41" s="22">
        <v>9654</v>
      </c>
      <c r="E41" s="19">
        <v>151172</v>
      </c>
      <c r="F41" s="20">
        <v>602</v>
      </c>
      <c r="G41" s="77">
        <v>0</v>
      </c>
      <c r="H41" s="89">
        <v>0</v>
      </c>
      <c r="I41" s="19">
        <v>106411</v>
      </c>
      <c r="J41" s="20">
        <v>5106</v>
      </c>
      <c r="K41" s="21">
        <v>67304</v>
      </c>
      <c r="L41" s="22">
        <v>4876</v>
      </c>
      <c r="M41" s="19">
        <v>4854</v>
      </c>
      <c r="N41" s="96">
        <v>0</v>
      </c>
      <c r="O41" s="21">
        <v>5889</v>
      </c>
      <c r="P41" s="22">
        <v>294</v>
      </c>
      <c r="Q41" s="19">
        <v>0</v>
      </c>
      <c r="R41" s="20">
        <v>0</v>
      </c>
      <c r="S41" s="21">
        <f t="shared" si="7"/>
        <v>2393035</v>
      </c>
      <c r="T41" s="22">
        <f t="shared" si="8"/>
        <v>20532</v>
      </c>
      <c r="U41" s="81">
        <f t="shared" si="9"/>
        <v>2413567</v>
      </c>
      <c r="V41" s="115">
        <v>15901108</v>
      </c>
      <c r="W41" s="129">
        <f t="shared" si="12"/>
        <v>7.9292755460891231E-4</v>
      </c>
      <c r="X41" s="5">
        <f t="shared" si="6"/>
        <v>2.6369762672135951E-3</v>
      </c>
      <c r="Y41" s="125">
        <f t="shared" si="10"/>
        <v>0.15178608937188529</v>
      </c>
    </row>
    <row r="42" spans="1:25" x14ac:dyDescent="0.2">
      <c r="A42" s="7"/>
      <c r="B42" s="84">
        <v>41821</v>
      </c>
      <c r="C42" s="19">
        <v>2050319</v>
      </c>
      <c r="D42" s="22">
        <v>9700</v>
      </c>
      <c r="E42" s="19">
        <v>151375</v>
      </c>
      <c r="F42" s="20">
        <v>592</v>
      </c>
      <c r="G42" s="77">
        <v>0</v>
      </c>
      <c r="H42" s="89">
        <v>0</v>
      </c>
      <c r="I42" s="19">
        <v>107128</v>
      </c>
      <c r="J42" s="20">
        <v>5095</v>
      </c>
      <c r="K42" s="21">
        <v>67895</v>
      </c>
      <c r="L42" s="22">
        <v>4808</v>
      </c>
      <c r="M42" s="19">
        <v>4854</v>
      </c>
      <c r="N42" s="96">
        <v>0</v>
      </c>
      <c r="O42" s="21">
        <v>5863</v>
      </c>
      <c r="P42" s="22">
        <v>294</v>
      </c>
      <c r="Q42" s="19">
        <v>0</v>
      </c>
      <c r="R42" s="20">
        <v>0</v>
      </c>
      <c r="S42" s="21">
        <f t="shared" si="7"/>
        <v>2387434</v>
      </c>
      <c r="T42" s="22">
        <f t="shared" si="8"/>
        <v>20489</v>
      </c>
      <c r="U42" s="81">
        <f t="shared" si="9"/>
        <v>2407923</v>
      </c>
      <c r="V42" s="115">
        <v>15922167</v>
      </c>
      <c r="W42" s="129">
        <f t="shared" si="12"/>
        <v>-2.340542449232878E-3</v>
      </c>
      <c r="X42" s="5">
        <f t="shared" si="6"/>
        <v>-2.0942918371322813E-3</v>
      </c>
      <c r="Y42" s="125">
        <f t="shared" si="10"/>
        <v>0.15123085946780987</v>
      </c>
    </row>
    <row r="43" spans="1:25" x14ac:dyDescent="0.2">
      <c r="A43" s="7"/>
      <c r="B43" s="84">
        <v>41852</v>
      </c>
      <c r="C43" s="19">
        <v>2053112</v>
      </c>
      <c r="D43" s="22">
        <v>9824</v>
      </c>
      <c r="E43" s="19">
        <v>151252</v>
      </c>
      <c r="F43" s="20">
        <v>602</v>
      </c>
      <c r="G43" s="77">
        <v>0</v>
      </c>
      <c r="H43" s="89">
        <v>0</v>
      </c>
      <c r="I43" s="19">
        <v>107298</v>
      </c>
      <c r="J43" s="20">
        <v>5088</v>
      </c>
      <c r="K43" s="21">
        <v>68726</v>
      </c>
      <c r="L43" s="22">
        <v>4658</v>
      </c>
      <c r="M43" s="19">
        <v>4722</v>
      </c>
      <c r="N43" s="96">
        <v>0</v>
      </c>
      <c r="O43" s="21">
        <v>5831</v>
      </c>
      <c r="P43" s="22">
        <v>294</v>
      </c>
      <c r="Q43" s="19">
        <v>0</v>
      </c>
      <c r="R43" s="20">
        <v>0</v>
      </c>
      <c r="S43" s="21">
        <f t="shared" si="7"/>
        <v>2390941</v>
      </c>
      <c r="T43" s="22">
        <f t="shared" si="8"/>
        <v>20466</v>
      </c>
      <c r="U43" s="81">
        <f t="shared" si="9"/>
        <v>2411407</v>
      </c>
      <c r="V43" s="115">
        <v>15943226.999999998</v>
      </c>
      <c r="W43" s="129">
        <f t="shared" si="12"/>
        <v>1.4689411309380699E-3</v>
      </c>
      <c r="X43" s="5">
        <f t="shared" si="6"/>
        <v>-1.1225535653277368E-3</v>
      </c>
      <c r="Y43" s="125">
        <f t="shared" si="10"/>
        <v>0.15124961841163023</v>
      </c>
    </row>
    <row r="44" spans="1:25" x14ac:dyDescent="0.2">
      <c r="A44" s="7"/>
      <c r="B44" s="84">
        <v>41883</v>
      </c>
      <c r="C44" s="19">
        <v>2049886</v>
      </c>
      <c r="D44" s="22">
        <v>9778</v>
      </c>
      <c r="E44" s="19">
        <v>151252</v>
      </c>
      <c r="F44" s="20">
        <v>602</v>
      </c>
      <c r="G44" s="77">
        <v>0</v>
      </c>
      <c r="H44" s="89">
        <v>0</v>
      </c>
      <c r="I44" s="19">
        <v>107062</v>
      </c>
      <c r="J44" s="20">
        <v>5074</v>
      </c>
      <c r="K44" s="21">
        <v>69634</v>
      </c>
      <c r="L44" s="22">
        <v>4390</v>
      </c>
      <c r="M44" s="19">
        <v>4922</v>
      </c>
      <c r="N44" s="96">
        <v>0</v>
      </c>
      <c r="O44" s="21">
        <v>5819</v>
      </c>
      <c r="P44" s="22">
        <v>294</v>
      </c>
      <c r="Q44" s="19">
        <v>0</v>
      </c>
      <c r="R44" s="20">
        <v>0</v>
      </c>
      <c r="S44" s="21">
        <f t="shared" si="7"/>
        <v>2388575</v>
      </c>
      <c r="T44" s="22">
        <f t="shared" si="8"/>
        <v>20138</v>
      </c>
      <c r="U44" s="81">
        <f t="shared" si="9"/>
        <v>2408713</v>
      </c>
      <c r="V44" s="115">
        <v>15964286.749999996</v>
      </c>
      <c r="W44" s="129">
        <f t="shared" si="12"/>
        <v>-9.8956854226013948E-4</v>
      </c>
      <c r="X44" s="5">
        <f t="shared" si="6"/>
        <v>-1.6026580670380142E-2</v>
      </c>
      <c r="Y44" s="125">
        <f t="shared" si="10"/>
        <v>0.1508813414417027</v>
      </c>
    </row>
    <row r="45" spans="1:25" x14ac:dyDescent="0.2">
      <c r="A45" s="7"/>
      <c r="B45" s="84">
        <v>41913</v>
      </c>
      <c r="C45" s="19">
        <v>2063588</v>
      </c>
      <c r="D45" s="22">
        <v>9481</v>
      </c>
      <c r="E45" s="19">
        <v>151125</v>
      </c>
      <c r="F45" s="20">
        <v>596</v>
      </c>
      <c r="G45" s="77">
        <v>0</v>
      </c>
      <c r="H45" s="89">
        <v>0</v>
      </c>
      <c r="I45" s="19">
        <v>107279</v>
      </c>
      <c r="J45" s="20">
        <v>5032</v>
      </c>
      <c r="K45" s="21">
        <v>70457</v>
      </c>
      <c r="L45" s="22">
        <v>4501</v>
      </c>
      <c r="M45" s="19">
        <v>5010</v>
      </c>
      <c r="N45" s="96">
        <v>0</v>
      </c>
      <c r="O45" s="21">
        <v>5814</v>
      </c>
      <c r="P45" s="22">
        <v>294</v>
      </c>
      <c r="Q45" s="19">
        <v>0</v>
      </c>
      <c r="R45" s="20">
        <v>0</v>
      </c>
      <c r="S45" s="21">
        <f t="shared" si="7"/>
        <v>2403273</v>
      </c>
      <c r="T45" s="22">
        <f t="shared" si="8"/>
        <v>19904</v>
      </c>
      <c r="U45" s="81">
        <f t="shared" si="9"/>
        <v>2423177</v>
      </c>
      <c r="V45" s="115">
        <v>15985346.5</v>
      </c>
      <c r="W45" s="129">
        <f t="shared" si="12"/>
        <v>6.1534596987743734E-3</v>
      </c>
      <c r="X45" s="5">
        <f t="shared" si="6"/>
        <v>-1.1619823219783493E-2</v>
      </c>
      <c r="Y45" s="125">
        <f t="shared" si="10"/>
        <v>0.15158739286633544</v>
      </c>
    </row>
    <row r="46" spans="1:25" x14ac:dyDescent="0.2">
      <c r="A46" s="7"/>
      <c r="B46" s="84">
        <v>41944</v>
      </c>
      <c r="C46" s="19">
        <v>2076562</v>
      </c>
      <c r="D46" s="22">
        <v>9586</v>
      </c>
      <c r="E46" s="19">
        <v>151153</v>
      </c>
      <c r="F46" s="20">
        <v>607</v>
      </c>
      <c r="G46" s="77">
        <v>0</v>
      </c>
      <c r="H46" s="89">
        <v>0</v>
      </c>
      <c r="I46" s="19">
        <v>107261</v>
      </c>
      <c r="J46" s="20">
        <v>5015</v>
      </c>
      <c r="K46" s="21">
        <v>71158</v>
      </c>
      <c r="L46" s="22">
        <v>4283</v>
      </c>
      <c r="M46" s="19">
        <v>5510</v>
      </c>
      <c r="N46" s="96">
        <v>0</v>
      </c>
      <c r="O46" s="21">
        <v>5809</v>
      </c>
      <c r="P46" s="22">
        <v>294</v>
      </c>
      <c r="Q46" s="19">
        <v>0</v>
      </c>
      <c r="R46" s="20">
        <v>0</v>
      </c>
      <c r="S46" s="21">
        <f t="shared" si="7"/>
        <v>2417453</v>
      </c>
      <c r="T46" s="22">
        <f t="shared" si="8"/>
        <v>19785</v>
      </c>
      <c r="U46" s="81">
        <f t="shared" si="9"/>
        <v>2437238</v>
      </c>
      <c r="V46" s="115">
        <v>16006406</v>
      </c>
      <c r="W46" s="129">
        <f t="shared" si="12"/>
        <v>5.9002868171863952E-3</v>
      </c>
      <c r="X46" s="5">
        <f t="shared" si="6"/>
        <v>-5.9786977491961416E-3</v>
      </c>
      <c r="Y46" s="125">
        <f t="shared" si="10"/>
        <v>0.15226641133556151</v>
      </c>
    </row>
    <row r="47" spans="1:25" ht="12" thickBot="1" x14ac:dyDescent="0.25">
      <c r="A47" s="7"/>
      <c r="B47" s="85">
        <v>41974</v>
      </c>
      <c r="C47" s="24">
        <v>2080736</v>
      </c>
      <c r="D47" s="27">
        <v>9584</v>
      </c>
      <c r="E47" s="24">
        <v>150808</v>
      </c>
      <c r="F47" s="25">
        <v>597</v>
      </c>
      <c r="G47" s="93">
        <v>0</v>
      </c>
      <c r="H47" s="101">
        <v>0</v>
      </c>
      <c r="I47" s="24">
        <v>107094</v>
      </c>
      <c r="J47" s="25">
        <v>4978</v>
      </c>
      <c r="K47" s="26">
        <v>71781</v>
      </c>
      <c r="L47" s="27">
        <v>4056</v>
      </c>
      <c r="M47" s="24">
        <v>5880</v>
      </c>
      <c r="N47" s="105">
        <v>0</v>
      </c>
      <c r="O47" s="26">
        <v>5882</v>
      </c>
      <c r="P47" s="27">
        <v>294</v>
      </c>
      <c r="Q47" s="24">
        <v>0</v>
      </c>
      <c r="R47" s="25">
        <v>0</v>
      </c>
      <c r="S47" s="26">
        <f t="shared" si="7"/>
        <v>2422181</v>
      </c>
      <c r="T47" s="27">
        <f t="shared" si="8"/>
        <v>19509</v>
      </c>
      <c r="U47" s="113">
        <f t="shared" si="9"/>
        <v>2441690</v>
      </c>
      <c r="V47" s="119">
        <v>16027465.999999996</v>
      </c>
      <c r="W47" s="133">
        <f>(S47-S35)/S35</f>
        <v>2.0187848794356113E-2</v>
      </c>
      <c r="X47" s="6">
        <f>(T47-T35)/T35</f>
        <v>-4.9315335509965398E-2</v>
      </c>
      <c r="Y47" s="126">
        <f t="shared" si="10"/>
        <v>0.15234410729681164</v>
      </c>
    </row>
    <row r="48" spans="1:25" x14ac:dyDescent="0.2">
      <c r="A48" s="7"/>
      <c r="B48" s="86">
        <v>42005</v>
      </c>
      <c r="C48" s="23">
        <v>2082868</v>
      </c>
      <c r="D48" s="30">
        <v>9525</v>
      </c>
      <c r="E48" s="23">
        <v>150963</v>
      </c>
      <c r="F48" s="28">
        <v>607</v>
      </c>
      <c r="G48" s="94">
        <v>0</v>
      </c>
      <c r="H48" s="102">
        <v>0</v>
      </c>
      <c r="I48" s="23">
        <v>107575</v>
      </c>
      <c r="J48" s="28">
        <v>4935</v>
      </c>
      <c r="K48" s="29">
        <v>72103</v>
      </c>
      <c r="L48" s="30">
        <v>4029</v>
      </c>
      <c r="M48" s="23">
        <v>5967</v>
      </c>
      <c r="N48" s="106">
        <v>0</v>
      </c>
      <c r="O48" s="29">
        <v>5883</v>
      </c>
      <c r="P48" s="30">
        <v>294</v>
      </c>
      <c r="Q48" s="23">
        <v>0</v>
      </c>
      <c r="R48" s="28">
        <v>0</v>
      </c>
      <c r="S48" s="29">
        <f t="shared" si="7"/>
        <v>2425359</v>
      </c>
      <c r="T48" s="30">
        <f t="shared" si="8"/>
        <v>19390</v>
      </c>
      <c r="U48" s="80">
        <f t="shared" si="9"/>
        <v>2444749</v>
      </c>
      <c r="V48" s="121">
        <v>16048414</v>
      </c>
      <c r="W48" s="134">
        <f t="shared" si="12"/>
        <v>1.3120406773895097E-3</v>
      </c>
      <c r="X48" s="34">
        <f t="shared" si="6"/>
        <v>-6.0997488338715468E-3</v>
      </c>
      <c r="Y48" s="145">
        <f t="shared" si="10"/>
        <v>0.15233586321987955</v>
      </c>
    </row>
    <row r="49" spans="1:25" s="13" customFormat="1" x14ac:dyDescent="0.2">
      <c r="A49" s="12"/>
      <c r="B49" s="87">
        <v>42036</v>
      </c>
      <c r="C49" s="95">
        <v>2103539</v>
      </c>
      <c r="D49" s="89">
        <v>9573</v>
      </c>
      <c r="E49" s="95">
        <v>150957</v>
      </c>
      <c r="F49" s="96">
        <v>607</v>
      </c>
      <c r="G49" s="77">
        <v>0</v>
      </c>
      <c r="H49" s="89">
        <v>0</v>
      </c>
      <c r="I49" s="95">
        <v>108189</v>
      </c>
      <c r="J49" s="96">
        <v>4929</v>
      </c>
      <c r="K49" s="77">
        <v>72365</v>
      </c>
      <c r="L49" s="89">
        <v>4056</v>
      </c>
      <c r="M49" s="95">
        <v>5974</v>
      </c>
      <c r="N49" s="96">
        <v>0</v>
      </c>
      <c r="O49" s="77">
        <v>5896</v>
      </c>
      <c r="P49" s="89">
        <v>294</v>
      </c>
      <c r="Q49" s="95">
        <v>0</v>
      </c>
      <c r="R49" s="96">
        <v>0</v>
      </c>
      <c r="S49" s="77">
        <f t="shared" si="7"/>
        <v>2446920</v>
      </c>
      <c r="T49" s="89">
        <f t="shared" si="8"/>
        <v>19459</v>
      </c>
      <c r="U49" s="112">
        <f>S49+T49</f>
        <v>2466379</v>
      </c>
      <c r="V49" s="122">
        <v>16069362</v>
      </c>
      <c r="W49" s="135">
        <f t="shared" si="12"/>
        <v>8.8898179609699021E-3</v>
      </c>
      <c r="X49" s="136">
        <f t="shared" si="6"/>
        <v>3.558535327488396E-3</v>
      </c>
      <c r="Y49" s="146">
        <f t="shared" si="10"/>
        <v>0.15348331813048957</v>
      </c>
    </row>
    <row r="50" spans="1:25" x14ac:dyDescent="0.2">
      <c r="A50" s="7"/>
      <c r="B50" s="84">
        <v>42064</v>
      </c>
      <c r="C50" s="95">
        <v>2098673</v>
      </c>
      <c r="D50" s="89">
        <v>9664</v>
      </c>
      <c r="E50" s="95">
        <v>151688</v>
      </c>
      <c r="F50" s="96">
        <v>597</v>
      </c>
      <c r="G50" s="77">
        <v>0</v>
      </c>
      <c r="H50" s="89">
        <v>0</v>
      </c>
      <c r="I50" s="95">
        <v>108371</v>
      </c>
      <c r="J50" s="96">
        <v>4939</v>
      </c>
      <c r="K50" s="77">
        <v>73417</v>
      </c>
      <c r="L50" s="89">
        <v>3843</v>
      </c>
      <c r="M50" s="95">
        <v>6174</v>
      </c>
      <c r="N50" s="96">
        <v>0</v>
      </c>
      <c r="O50" s="77">
        <v>5878</v>
      </c>
      <c r="P50" s="89">
        <v>294</v>
      </c>
      <c r="Q50" s="95">
        <v>0</v>
      </c>
      <c r="R50" s="96">
        <v>0</v>
      </c>
      <c r="S50" s="21">
        <f t="shared" si="7"/>
        <v>2444201</v>
      </c>
      <c r="T50" s="22">
        <f t="shared" si="8"/>
        <v>19337</v>
      </c>
      <c r="U50" s="81">
        <f t="shared" si="9"/>
        <v>2463538</v>
      </c>
      <c r="V50" s="115">
        <v>16090311</v>
      </c>
      <c r="W50" s="129">
        <f t="shared" si="12"/>
        <v>-1.1111928465172543E-3</v>
      </c>
      <c r="X50" s="5">
        <f t="shared" si="6"/>
        <v>-6.269592476489028E-3</v>
      </c>
      <c r="Y50" s="125">
        <f t="shared" si="10"/>
        <v>0.15310692254487809</v>
      </c>
    </row>
    <row r="51" spans="1:25" x14ac:dyDescent="0.2">
      <c r="A51" s="7"/>
      <c r="B51" s="87">
        <v>42095</v>
      </c>
      <c r="C51" s="95">
        <v>2106683</v>
      </c>
      <c r="D51" s="89">
        <v>9713</v>
      </c>
      <c r="E51" s="95">
        <v>152024</v>
      </c>
      <c r="F51" s="96">
        <v>606</v>
      </c>
      <c r="G51" s="77">
        <v>0</v>
      </c>
      <c r="H51" s="89">
        <v>0</v>
      </c>
      <c r="I51" s="95">
        <v>108570</v>
      </c>
      <c r="J51" s="96">
        <v>4906</v>
      </c>
      <c r="K51" s="77">
        <v>74415</v>
      </c>
      <c r="L51" s="89">
        <v>3833</v>
      </c>
      <c r="M51" s="95">
        <v>6254</v>
      </c>
      <c r="N51" s="96">
        <v>0</v>
      </c>
      <c r="O51" s="77">
        <v>5802</v>
      </c>
      <c r="P51" s="89">
        <v>294</v>
      </c>
      <c r="Q51" s="95">
        <v>0</v>
      </c>
      <c r="R51" s="96">
        <v>0</v>
      </c>
      <c r="S51" s="21">
        <f t="shared" si="7"/>
        <v>2453748</v>
      </c>
      <c r="T51" s="22">
        <f t="shared" si="8"/>
        <v>19352</v>
      </c>
      <c r="U51" s="81">
        <f t="shared" si="9"/>
        <v>2473100</v>
      </c>
      <c r="V51" s="115">
        <v>16111259</v>
      </c>
      <c r="W51" s="129">
        <f t="shared" si="12"/>
        <v>3.9059799091809553E-3</v>
      </c>
      <c r="X51" s="5">
        <f t="shared" si="6"/>
        <v>7.7571495061281486E-4</v>
      </c>
      <c r="Y51" s="125">
        <f t="shared" si="10"/>
        <v>0.15350134958416348</v>
      </c>
    </row>
    <row r="52" spans="1:25" x14ac:dyDescent="0.2">
      <c r="A52" s="7"/>
      <c r="B52" s="88">
        <v>42125</v>
      </c>
      <c r="C52" s="147">
        <v>2115499</v>
      </c>
      <c r="D52" s="90">
        <v>9509</v>
      </c>
      <c r="E52" s="97">
        <v>151977</v>
      </c>
      <c r="F52" s="98">
        <v>600</v>
      </c>
      <c r="G52" s="78">
        <v>0</v>
      </c>
      <c r="H52" s="90">
        <v>0</v>
      </c>
      <c r="I52" s="97">
        <v>106707</v>
      </c>
      <c r="J52" s="98">
        <v>4730</v>
      </c>
      <c r="K52" s="78">
        <v>75489</v>
      </c>
      <c r="L52" s="90">
        <v>3868</v>
      </c>
      <c r="M52" s="97">
        <v>6224</v>
      </c>
      <c r="N52" s="98">
        <v>0</v>
      </c>
      <c r="O52" s="78">
        <v>5860</v>
      </c>
      <c r="P52" s="90">
        <v>294</v>
      </c>
      <c r="Q52" s="97">
        <v>0</v>
      </c>
      <c r="R52" s="98">
        <v>0</v>
      </c>
      <c r="S52" s="79">
        <f t="shared" si="7"/>
        <v>2461756</v>
      </c>
      <c r="T52" s="110">
        <f t="shared" si="8"/>
        <v>19001</v>
      </c>
      <c r="U52" s="114">
        <f t="shared" si="9"/>
        <v>2480757</v>
      </c>
      <c r="V52" s="123">
        <v>16132206.8333333</v>
      </c>
      <c r="W52" s="137">
        <f t="shared" si="12"/>
        <v>3.2635788190148295E-3</v>
      </c>
      <c r="X52" s="138">
        <f t="shared" si="6"/>
        <v>-1.8137660190161223E-2</v>
      </c>
      <c r="Y52" s="148">
        <f t="shared" si="10"/>
        <v>0.15377666711253143</v>
      </c>
    </row>
    <row r="53" spans="1:25" x14ac:dyDescent="0.2">
      <c r="A53" s="7"/>
      <c r="B53" s="84">
        <v>42156</v>
      </c>
      <c r="C53" s="19">
        <v>2120660</v>
      </c>
      <c r="D53" s="89">
        <v>9483</v>
      </c>
      <c r="E53" s="95">
        <v>152119</v>
      </c>
      <c r="F53" s="96">
        <v>610</v>
      </c>
      <c r="G53" s="77">
        <v>0</v>
      </c>
      <c r="H53" s="89">
        <v>0</v>
      </c>
      <c r="I53" s="95">
        <v>107217</v>
      </c>
      <c r="J53" s="96">
        <v>4694</v>
      </c>
      <c r="K53" s="77">
        <v>76443</v>
      </c>
      <c r="L53" s="89">
        <v>3864</v>
      </c>
      <c r="M53" s="95">
        <v>6314</v>
      </c>
      <c r="N53" s="96">
        <v>0</v>
      </c>
      <c r="O53" s="77">
        <v>5851</v>
      </c>
      <c r="P53" s="89">
        <v>294</v>
      </c>
      <c r="Q53" s="95">
        <v>0</v>
      </c>
      <c r="R53" s="96">
        <v>0</v>
      </c>
      <c r="S53" s="107">
        <f t="shared" ref="S53:S57" si="13">C53+E53+G53+I53+K53+M53+O53+Q53</f>
        <v>2468604</v>
      </c>
      <c r="T53" s="22">
        <f t="shared" ref="T53:T57" si="14">D53+F53+H53+J53+L53+N53+P53+R53</f>
        <v>18945</v>
      </c>
      <c r="U53" s="81">
        <f t="shared" ref="U53:U57" si="15">S53+T53</f>
        <v>2487549</v>
      </c>
      <c r="V53" s="115">
        <v>16153155</v>
      </c>
      <c r="W53" s="129">
        <f t="shared" si="12"/>
        <v>2.7817541624758912E-3</v>
      </c>
      <c r="X53" s="5">
        <f t="shared" si="6"/>
        <v>-2.9472133045629176E-3</v>
      </c>
      <c r="Y53" s="125">
        <f t="shared" ref="Y53:Y57" si="16">U53/V53</f>
        <v>0.15399771747376906</v>
      </c>
    </row>
    <row r="54" spans="1:25" x14ac:dyDescent="0.2">
      <c r="A54" s="2"/>
      <c r="B54" s="84">
        <v>42186</v>
      </c>
      <c r="C54" s="19">
        <v>2126481</v>
      </c>
      <c r="D54" s="89">
        <v>9503</v>
      </c>
      <c r="E54" s="95">
        <v>152808</v>
      </c>
      <c r="F54" s="96">
        <v>612</v>
      </c>
      <c r="G54" s="92">
        <v>0</v>
      </c>
      <c r="H54" s="100">
        <v>0</v>
      </c>
      <c r="I54" s="95">
        <v>107813</v>
      </c>
      <c r="J54" s="96">
        <v>4653</v>
      </c>
      <c r="K54" s="77">
        <v>77244</v>
      </c>
      <c r="L54" s="89">
        <v>3897</v>
      </c>
      <c r="M54" s="95">
        <v>6684</v>
      </c>
      <c r="N54" s="104">
        <v>0</v>
      </c>
      <c r="O54" s="77">
        <f>6085+43</f>
        <v>6128</v>
      </c>
      <c r="P54" s="89">
        <v>294</v>
      </c>
      <c r="Q54" s="95">
        <v>0</v>
      </c>
      <c r="R54" s="104">
        <v>0</v>
      </c>
      <c r="S54" s="21">
        <f t="shared" si="13"/>
        <v>2477158</v>
      </c>
      <c r="T54" s="89">
        <f t="shared" si="14"/>
        <v>18959</v>
      </c>
      <c r="U54" s="81">
        <f t="shared" si="15"/>
        <v>2496117</v>
      </c>
      <c r="V54" s="122">
        <v>16174103.1666667</v>
      </c>
      <c r="W54" s="129">
        <f>(S54-S47)/S47</f>
        <v>2.2697312876287939E-2</v>
      </c>
      <c r="X54" s="5">
        <f t="shared" si="6"/>
        <v>7.3898126154658223E-4</v>
      </c>
      <c r="Y54" s="125">
        <f t="shared" si="16"/>
        <v>0.15432800040154693</v>
      </c>
    </row>
    <row r="55" spans="1:25" x14ac:dyDescent="0.2">
      <c r="A55" s="2"/>
      <c r="B55" s="84">
        <v>42217</v>
      </c>
      <c r="C55" s="19">
        <v>2130771</v>
      </c>
      <c r="D55" s="22">
        <v>9483</v>
      </c>
      <c r="E55" s="19">
        <v>151164</v>
      </c>
      <c r="F55" s="20">
        <v>613</v>
      </c>
      <c r="G55" s="92">
        <v>0</v>
      </c>
      <c r="H55" s="100">
        <v>0</v>
      </c>
      <c r="I55" s="19">
        <v>108079</v>
      </c>
      <c r="J55" s="20">
        <v>4644</v>
      </c>
      <c r="K55" s="21">
        <v>78047</v>
      </c>
      <c r="L55" s="22">
        <v>3852</v>
      </c>
      <c r="M55" s="19">
        <v>6694</v>
      </c>
      <c r="N55" s="96">
        <v>0</v>
      </c>
      <c r="O55" s="21">
        <v>5755</v>
      </c>
      <c r="P55" s="22">
        <v>133</v>
      </c>
      <c r="Q55" s="109">
        <v>0</v>
      </c>
      <c r="R55" s="108">
        <v>0</v>
      </c>
      <c r="S55" s="21">
        <f t="shared" si="13"/>
        <v>2480510</v>
      </c>
      <c r="T55" s="89">
        <f t="shared" si="14"/>
        <v>18725</v>
      </c>
      <c r="U55" s="81">
        <f t="shared" si="15"/>
        <v>2499235</v>
      </c>
      <c r="V55" s="122">
        <v>16195051.3333333</v>
      </c>
      <c r="W55" s="129">
        <f>(S55-S48)/S48</f>
        <v>2.2739314056187145E-2</v>
      </c>
      <c r="X55" s="5">
        <f t="shared" si="6"/>
        <v>-1.2342423123582467E-2</v>
      </c>
      <c r="Y55" s="125">
        <f t="shared" si="16"/>
        <v>0.1543209063410608</v>
      </c>
    </row>
    <row r="56" spans="1:25" x14ac:dyDescent="0.2">
      <c r="A56" s="2"/>
      <c r="B56" s="84">
        <v>42248</v>
      </c>
      <c r="C56" s="19">
        <v>2142176</v>
      </c>
      <c r="D56" s="22">
        <v>9551</v>
      </c>
      <c r="E56" s="19">
        <v>151456</v>
      </c>
      <c r="F56" s="20">
        <v>613</v>
      </c>
      <c r="G56" s="92">
        <v>0</v>
      </c>
      <c r="H56" s="100">
        <v>0</v>
      </c>
      <c r="I56" s="19">
        <v>108382</v>
      </c>
      <c r="J56" s="20">
        <v>4621</v>
      </c>
      <c r="K56" s="21">
        <v>78830</v>
      </c>
      <c r="L56" s="22">
        <v>3783</v>
      </c>
      <c r="M56" s="19">
        <v>6698</v>
      </c>
      <c r="N56" s="96">
        <v>0</v>
      </c>
      <c r="O56" s="21">
        <v>5947</v>
      </c>
      <c r="P56" s="22">
        <v>133</v>
      </c>
      <c r="Q56" s="109">
        <v>0</v>
      </c>
      <c r="R56" s="108">
        <v>0</v>
      </c>
      <c r="S56" s="21">
        <f t="shared" ref="S56" si="17">C56+E56+G56+I56+K56+M56+O56+Q56</f>
        <v>2493489</v>
      </c>
      <c r="T56" s="89">
        <f t="shared" ref="T56" si="18">D56+F56+H56+J56+L56+N56+P56+R56</f>
        <v>18701</v>
      </c>
      <c r="U56" s="81">
        <f t="shared" ref="U56" si="19">S56+T56</f>
        <v>2512190</v>
      </c>
      <c r="V56" s="122">
        <v>16215999.5</v>
      </c>
      <c r="W56" s="129">
        <f>(S56-S48)/S48</f>
        <v>2.8090686780802347E-2</v>
      </c>
      <c r="X56" s="5">
        <f>(T56-T54)/T54</f>
        <v>-1.360831267471913E-2</v>
      </c>
      <c r="Y56" s="125">
        <f t="shared" ref="Y56" si="20">U56/V56</f>
        <v>0.15492045371609686</v>
      </c>
    </row>
    <row r="57" spans="1:25" x14ac:dyDescent="0.2">
      <c r="A57" s="2"/>
      <c r="B57" s="84">
        <v>42278</v>
      </c>
      <c r="C57" s="19">
        <v>2149437</v>
      </c>
      <c r="D57" s="22">
        <v>9558</v>
      </c>
      <c r="E57" s="19">
        <v>149139</v>
      </c>
      <c r="F57" s="20">
        <v>613</v>
      </c>
      <c r="G57" s="92">
        <v>0</v>
      </c>
      <c r="H57" s="100">
        <v>0</v>
      </c>
      <c r="I57" s="19">
        <v>109016</v>
      </c>
      <c r="J57" s="20">
        <v>4615</v>
      </c>
      <c r="K57" s="21">
        <v>79627</v>
      </c>
      <c r="L57" s="22">
        <v>3697</v>
      </c>
      <c r="M57" s="19">
        <v>6784</v>
      </c>
      <c r="N57" s="96">
        <v>0</v>
      </c>
      <c r="O57" s="21">
        <v>5738</v>
      </c>
      <c r="P57" s="22">
        <v>133</v>
      </c>
      <c r="Q57" s="109">
        <v>0</v>
      </c>
      <c r="R57" s="108">
        <v>0</v>
      </c>
      <c r="S57" s="21">
        <f t="shared" si="13"/>
        <v>2499741</v>
      </c>
      <c r="T57" s="89">
        <f t="shared" si="14"/>
        <v>18616</v>
      </c>
      <c r="U57" s="81">
        <f t="shared" si="15"/>
        <v>2518357</v>
      </c>
      <c r="V57" s="122">
        <v>16236948</v>
      </c>
      <c r="W57" s="129">
        <f>(S57-S49)/S49</f>
        <v>2.1586729439458583E-2</v>
      </c>
      <c r="X57" s="5">
        <f>(T57-T55)/T55</f>
        <v>-5.8210947930574103E-3</v>
      </c>
      <c r="Y57" s="125">
        <f t="shared" si="16"/>
        <v>0.15510039201948544</v>
      </c>
    </row>
    <row r="58" spans="1:25" x14ac:dyDescent="0.2">
      <c r="B58" s="84">
        <v>42309</v>
      </c>
      <c r="C58" s="19">
        <v>2156501</v>
      </c>
      <c r="D58" s="22">
        <v>9568</v>
      </c>
      <c r="E58" s="19">
        <v>148954</v>
      </c>
      <c r="F58" s="20">
        <v>613</v>
      </c>
      <c r="G58" s="92">
        <v>0</v>
      </c>
      <c r="H58" s="100">
        <v>0</v>
      </c>
      <c r="I58" s="19">
        <v>109113</v>
      </c>
      <c r="J58" s="20">
        <v>4613</v>
      </c>
      <c r="K58" s="21">
        <v>80050</v>
      </c>
      <c r="L58" s="22">
        <v>3726</v>
      </c>
      <c r="M58" s="19">
        <v>6968</v>
      </c>
      <c r="N58" s="96">
        <v>0</v>
      </c>
      <c r="O58" s="21">
        <v>5730</v>
      </c>
      <c r="P58" s="22">
        <v>133</v>
      </c>
      <c r="Q58" s="109">
        <v>0</v>
      </c>
      <c r="R58" s="108">
        <v>0</v>
      </c>
      <c r="S58" s="21">
        <f t="shared" ref="S58" si="21">C58+E58+G58+I58+K58+M58+O58+Q58</f>
        <v>2507316</v>
      </c>
      <c r="T58" s="89">
        <f t="shared" ref="T58" si="22">D58+F58+H58+J58+L58+N58+P58+R58</f>
        <v>18653</v>
      </c>
      <c r="U58" s="81">
        <f t="shared" ref="U58" si="23">S58+T58</f>
        <v>2525969</v>
      </c>
      <c r="V58" s="122">
        <v>16236953</v>
      </c>
      <c r="W58" s="129">
        <f>(S58-S54)/S54</f>
        <v>1.2174435381190864E-2</v>
      </c>
      <c r="X58" s="5">
        <f>(T58-T56)/T56</f>
        <v>-2.5667076626918347E-3</v>
      </c>
      <c r="Y58" s="125">
        <f t="shared" ref="Y58" si="24">U58/V58</f>
        <v>0.15556915142884259</v>
      </c>
    </row>
  </sheetData>
  <mergeCells count="16">
    <mergeCell ref="B10:B11"/>
    <mergeCell ref="Z10:Z11"/>
    <mergeCell ref="V10:V11"/>
    <mergeCell ref="Y10:Y11"/>
    <mergeCell ref="X10:X11"/>
    <mergeCell ref="U10:U11"/>
    <mergeCell ref="W10:W11"/>
    <mergeCell ref="E10:F10"/>
    <mergeCell ref="G10:H10"/>
    <mergeCell ref="I10:J10"/>
    <mergeCell ref="K10:L10"/>
    <mergeCell ref="S10:T10"/>
    <mergeCell ref="M10:N10"/>
    <mergeCell ref="O10:P10"/>
    <mergeCell ref="Q10:R10"/>
    <mergeCell ref="C10:D10"/>
  </mergeCells>
  <hyperlinks>
    <hyperlink ref="L7" location="Indice!A1" display="Regresar al Índice"/>
    <hyperlink ref="U7" location="Í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8"/>
  <sheetViews>
    <sheetView showGridLines="0" topLeftCell="AD30" zoomScale="80" zoomScaleNormal="80" workbookViewId="0">
      <selection activeCell="S58" sqref="S58"/>
    </sheetView>
  </sheetViews>
  <sheetFormatPr baseColWidth="10" defaultRowHeight="15" x14ac:dyDescent="0.25"/>
  <cols>
    <col min="1" max="1" width="11.42578125" style="1"/>
    <col min="3" max="3" width="13.28515625" customWidth="1"/>
    <col min="5" max="5" width="13.42578125" customWidth="1"/>
    <col min="7" max="7" width="13" customWidth="1"/>
    <col min="9" max="9" width="12.7109375" customWidth="1"/>
    <col min="10" max="10" width="13.42578125" customWidth="1"/>
    <col min="11" max="11" width="13.5703125" customWidth="1"/>
    <col min="12" max="12" width="11.42578125" style="1"/>
    <col min="13" max="13" width="13.5703125" style="1" customWidth="1"/>
    <col min="14" max="14" width="11.42578125" style="1"/>
    <col min="15" max="15" width="14" style="1" customWidth="1"/>
    <col min="16" max="21" width="11.42578125" style="1"/>
    <col min="22" max="23" width="11.42578125" customWidth="1"/>
    <col min="24" max="24" width="11.42578125" style="1" customWidth="1"/>
    <col min="25" max="37" width="11.42578125" customWidth="1"/>
    <col min="46" max="46" width="11.42578125" customWidth="1"/>
  </cols>
  <sheetData>
    <row r="1" spans="2:46" s="1" customFormat="1" x14ac:dyDescent="0.25"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69"/>
    </row>
    <row r="2" spans="2:46" s="151" customFormat="1" ht="15.75" customHeight="1" x14ac:dyDescent="0.25">
      <c r="B2" s="170"/>
      <c r="C2" s="46" t="s">
        <v>43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48"/>
      <c r="AT2" s="69"/>
    </row>
    <row r="3" spans="2:46" s="151" customFormat="1" x14ac:dyDescent="0.25">
      <c r="B3" s="171"/>
      <c r="C3" s="50" t="s">
        <v>42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48"/>
      <c r="AT3" s="69"/>
    </row>
    <row r="4" spans="2:46" s="151" customFormat="1" x14ac:dyDescent="0.25">
      <c r="B4" s="171"/>
      <c r="C4" s="50" t="s">
        <v>40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48"/>
      <c r="AT4" s="69"/>
    </row>
    <row r="5" spans="2:46" s="151" customFormat="1" ht="15.75" thickBot="1" x14ac:dyDescent="0.3">
      <c r="B5" s="17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48"/>
      <c r="AT5" s="69"/>
    </row>
    <row r="6" spans="2:46" s="151" customFormat="1" x14ac:dyDescent="0.25">
      <c r="B6" s="162"/>
      <c r="C6" s="52" t="s">
        <v>28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54"/>
      <c r="AT6" s="69"/>
    </row>
    <row r="7" spans="2:46" s="151" customFormat="1" x14ac:dyDescent="0.25">
      <c r="B7" s="164"/>
      <c r="C7" s="56" t="str">
        <f>Índice!B7</f>
        <v>Fecha de publicación: Diciembre de 2015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49"/>
      <c r="O7" s="165"/>
      <c r="P7" s="165"/>
      <c r="Q7" s="150" t="s">
        <v>48</v>
      </c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58"/>
      <c r="AT7" s="69"/>
    </row>
    <row r="8" spans="2:46" s="151" customFormat="1" ht="15.75" thickBot="1" x14ac:dyDescent="0.3">
      <c r="B8" s="166"/>
      <c r="C8" s="60" t="str">
        <f>Índice!B8</f>
        <v>Fecha de corte: Noviembre de 2015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62"/>
      <c r="AT8" s="69"/>
    </row>
    <row r="9" spans="2:46" s="151" customFormat="1" ht="15.75" thickBot="1" x14ac:dyDescent="0.3">
      <c r="B9" s="168"/>
      <c r="C9" s="168"/>
      <c r="D9" s="152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69"/>
    </row>
    <row r="10" spans="2:46" s="151" customFormat="1" ht="24" customHeight="1" thickBot="1" x14ac:dyDescent="0.3">
      <c r="B10" s="203" t="s">
        <v>6</v>
      </c>
      <c r="C10" s="213" t="s">
        <v>7</v>
      </c>
      <c r="D10" s="212"/>
      <c r="E10" s="211" t="s">
        <v>8</v>
      </c>
      <c r="F10" s="212"/>
      <c r="G10" s="211" t="s">
        <v>9</v>
      </c>
      <c r="H10" s="212"/>
      <c r="I10" s="211" t="s">
        <v>10</v>
      </c>
      <c r="J10" s="212"/>
      <c r="K10" s="211" t="s">
        <v>0</v>
      </c>
      <c r="L10" s="212"/>
      <c r="M10" s="211" t="s">
        <v>5</v>
      </c>
      <c r="N10" s="212"/>
      <c r="O10" s="211" t="s">
        <v>11</v>
      </c>
      <c r="P10" s="212"/>
      <c r="Q10" s="211" t="s">
        <v>1</v>
      </c>
      <c r="R10" s="212"/>
      <c r="S10" s="211" t="s">
        <v>2</v>
      </c>
      <c r="T10" s="212"/>
      <c r="U10" s="209" t="s">
        <v>3</v>
      </c>
      <c r="V10" s="214" t="s">
        <v>21</v>
      </c>
      <c r="W10" s="215"/>
      <c r="X10" s="215"/>
      <c r="Y10" s="215"/>
      <c r="Z10" s="215"/>
      <c r="AA10" s="215"/>
      <c r="AB10" s="215"/>
      <c r="AC10" s="216"/>
      <c r="AD10" s="214" t="s">
        <v>22</v>
      </c>
      <c r="AE10" s="215"/>
      <c r="AF10" s="215"/>
      <c r="AG10" s="215"/>
      <c r="AH10" s="215"/>
      <c r="AI10" s="215"/>
      <c r="AJ10" s="215"/>
      <c r="AK10" s="216"/>
      <c r="AL10" s="214" t="s">
        <v>23</v>
      </c>
      <c r="AM10" s="215"/>
      <c r="AN10" s="215"/>
      <c r="AO10" s="215"/>
      <c r="AP10" s="215"/>
      <c r="AQ10" s="215"/>
      <c r="AR10" s="215"/>
      <c r="AS10" s="216"/>
      <c r="AT10" s="69"/>
    </row>
    <row r="11" spans="2:46" s="151" customFormat="1" ht="29.25" thickBot="1" x14ac:dyDescent="0.3">
      <c r="B11" s="204"/>
      <c r="C11" s="139" t="s">
        <v>12</v>
      </c>
      <c r="D11" s="140" t="s">
        <v>4</v>
      </c>
      <c r="E11" s="141" t="s">
        <v>12</v>
      </c>
      <c r="F11" s="140" t="s">
        <v>4</v>
      </c>
      <c r="G11" s="141" t="s">
        <v>12</v>
      </c>
      <c r="H11" s="140" t="s">
        <v>4</v>
      </c>
      <c r="I11" s="141" t="s">
        <v>12</v>
      </c>
      <c r="J11" s="140" t="s">
        <v>4</v>
      </c>
      <c r="K11" s="141" t="s">
        <v>12</v>
      </c>
      <c r="L11" s="140" t="s">
        <v>4</v>
      </c>
      <c r="M11" s="141" t="s">
        <v>12</v>
      </c>
      <c r="N11" s="140" t="s">
        <v>4</v>
      </c>
      <c r="O11" s="141" t="s">
        <v>12</v>
      </c>
      <c r="P11" s="140" t="s">
        <v>4</v>
      </c>
      <c r="Q11" s="141" t="s">
        <v>12</v>
      </c>
      <c r="R11" s="140" t="s">
        <v>4</v>
      </c>
      <c r="S11" s="142" t="s">
        <v>14</v>
      </c>
      <c r="T11" s="143" t="s">
        <v>15</v>
      </c>
      <c r="U11" s="210"/>
      <c r="V11" s="169" t="s">
        <v>7</v>
      </c>
      <c r="W11" s="169" t="s">
        <v>8</v>
      </c>
      <c r="X11" s="169" t="s">
        <v>9</v>
      </c>
      <c r="Y11" s="169" t="s">
        <v>10</v>
      </c>
      <c r="Z11" s="169" t="s">
        <v>0</v>
      </c>
      <c r="AA11" s="169" t="s">
        <v>5</v>
      </c>
      <c r="AB11" s="169" t="s">
        <v>11</v>
      </c>
      <c r="AC11" s="169" t="s">
        <v>1</v>
      </c>
      <c r="AD11" s="169" t="s">
        <v>7</v>
      </c>
      <c r="AE11" s="169" t="s">
        <v>8</v>
      </c>
      <c r="AF11" s="169" t="s">
        <v>9</v>
      </c>
      <c r="AG11" s="169" t="s">
        <v>10</v>
      </c>
      <c r="AH11" s="169" t="s">
        <v>0</v>
      </c>
      <c r="AI11" s="169" t="s">
        <v>5</v>
      </c>
      <c r="AJ11" s="169" t="s">
        <v>11</v>
      </c>
      <c r="AK11" s="169" t="s">
        <v>1</v>
      </c>
      <c r="AL11" s="169" t="s">
        <v>7</v>
      </c>
      <c r="AM11" s="169" t="s">
        <v>8</v>
      </c>
      <c r="AN11" s="169" t="s">
        <v>9</v>
      </c>
      <c r="AO11" s="169" t="s">
        <v>10</v>
      </c>
      <c r="AP11" s="169" t="s">
        <v>0</v>
      </c>
      <c r="AQ11" s="169" t="s">
        <v>5</v>
      </c>
      <c r="AR11" s="169" t="s">
        <v>11</v>
      </c>
      <c r="AS11" s="169" t="s">
        <v>1</v>
      </c>
      <c r="AT11" s="69"/>
    </row>
    <row r="12" spans="2:46" x14ac:dyDescent="0.25">
      <c r="B12" s="153">
        <v>2001</v>
      </c>
      <c r="C12" s="15">
        <f>DENSIDAD!C12</f>
        <v>1243059</v>
      </c>
      <c r="D12" s="16">
        <f>DENSIDAD!D12</f>
        <v>2683</v>
      </c>
      <c r="E12" s="17">
        <f>DENSIDAD!E12</f>
        <v>77717</v>
      </c>
      <c r="F12" s="18">
        <f>DENSIDAD!F12</f>
        <v>249</v>
      </c>
      <c r="G12" s="15">
        <f>DENSIDAD!G12</f>
        <v>0</v>
      </c>
      <c r="H12" s="16">
        <f>DENSIDAD!H12</f>
        <v>0</v>
      </c>
      <c r="I12" s="17">
        <f>DENSIDAD!I12</f>
        <v>0</v>
      </c>
      <c r="J12" s="18">
        <f>DENSIDAD!J12</f>
        <v>0</v>
      </c>
      <c r="K12" s="15">
        <f>DENSIDAD!K12</f>
        <v>0</v>
      </c>
      <c r="L12" s="16">
        <f>DENSIDAD!L12</f>
        <v>0</v>
      </c>
      <c r="M12" s="17">
        <f>DENSIDAD!M12</f>
        <v>0</v>
      </c>
      <c r="N12" s="18">
        <f>DENSIDAD!N12</f>
        <v>0</v>
      </c>
      <c r="O12" s="15">
        <f>DENSIDAD!O12</f>
        <v>0</v>
      </c>
      <c r="P12" s="16">
        <f>DENSIDAD!P12</f>
        <v>0</v>
      </c>
      <c r="Q12" s="17">
        <f>DENSIDAD!Q12</f>
        <v>0</v>
      </c>
      <c r="R12" s="16">
        <f>DENSIDAD!R12</f>
        <v>0</v>
      </c>
      <c r="S12" s="15">
        <f>C12+E12+G12+I12+K12+M12+O12+Q12</f>
        <v>1320776</v>
      </c>
      <c r="T12" s="16">
        <f>D12+F12+H12+J12+L12+N12+P12+R12</f>
        <v>2932</v>
      </c>
      <c r="U12" s="120">
        <f t="shared" ref="U12:U56" si="0">S12+T12</f>
        <v>1323708</v>
      </c>
      <c r="V12" s="31">
        <f t="shared" ref="V12:V56" si="1">C12/S12</f>
        <v>0.94115807676699148</v>
      </c>
      <c r="W12" s="10">
        <f t="shared" ref="W12:W56" si="2">E12/S12</f>
        <v>5.8841923233008471E-2</v>
      </c>
      <c r="X12" s="10">
        <f t="shared" ref="X12:X56" si="3">G12/S12</f>
        <v>0</v>
      </c>
      <c r="Y12" s="10">
        <f t="shared" ref="Y12:Y56" si="4">I12/S12</f>
        <v>0</v>
      </c>
      <c r="Z12" s="10">
        <f t="shared" ref="Z12:Z56" si="5">K12/S12</f>
        <v>0</v>
      </c>
      <c r="AA12" s="10">
        <f t="shared" ref="AA12:AA56" si="6">M12/S12</f>
        <v>0</v>
      </c>
      <c r="AB12" s="10">
        <f t="shared" ref="AB12:AB56" si="7">O12/S12</f>
        <v>0</v>
      </c>
      <c r="AC12" s="4">
        <f t="shared" ref="AC12:AC56" si="8">Q12/S12</f>
        <v>0</v>
      </c>
      <c r="AD12" s="31">
        <f t="shared" ref="AD12:AD56" si="9">D12/T12</f>
        <v>0.915075034106412</v>
      </c>
      <c r="AE12" s="10">
        <f t="shared" ref="AE12:AE56" si="10">F12/T12</f>
        <v>8.4924965893588E-2</v>
      </c>
      <c r="AF12" s="10">
        <f t="shared" ref="AF12:AF56" si="11">H12/T12</f>
        <v>0</v>
      </c>
      <c r="AG12" s="10">
        <f t="shared" ref="AG12:AG56" si="12">J12/T12</f>
        <v>0</v>
      </c>
      <c r="AH12" s="10">
        <f t="shared" ref="AH12:AH56" si="13">L12/T12</f>
        <v>0</v>
      </c>
      <c r="AI12" s="10">
        <f t="shared" ref="AI12:AI56" si="14">N12/T12</f>
        <v>0</v>
      </c>
      <c r="AJ12" s="32">
        <f t="shared" ref="AJ12:AJ56" si="15">P12/T12</f>
        <v>0</v>
      </c>
      <c r="AK12" s="4">
        <f t="shared" ref="AK12:AK56" si="16">R12/T12</f>
        <v>0</v>
      </c>
      <c r="AL12" s="31">
        <f t="shared" ref="AL12:AL56" si="17">(C12+D12)/U12</f>
        <v>0.9411003030879922</v>
      </c>
      <c r="AM12" s="10">
        <f t="shared" ref="AM12:AM56" si="18">(E12+F12)/U12</f>
        <v>5.8899696912007783E-2</v>
      </c>
      <c r="AN12" s="10">
        <f t="shared" ref="AN12:AN56" si="19">(G12+H12)/U12</f>
        <v>0</v>
      </c>
      <c r="AO12" s="10">
        <f t="shared" ref="AO12:AO56" si="20">(I12+J12)/U12</f>
        <v>0</v>
      </c>
      <c r="AP12" s="10">
        <f t="shared" ref="AP12:AP56" si="21">(K12+L12)/U12</f>
        <v>0</v>
      </c>
      <c r="AQ12" s="10">
        <f t="shared" ref="AQ12:AQ56" si="22">(M12+N12)/U12</f>
        <v>0</v>
      </c>
      <c r="AR12" s="10">
        <f t="shared" ref="AR12:AR56" si="23">(O12+P12)/U12</f>
        <v>0</v>
      </c>
      <c r="AS12" s="4">
        <f t="shared" ref="AS12:AS56" si="24">(Q12+R12)/U12</f>
        <v>0</v>
      </c>
    </row>
    <row r="13" spans="2:46" x14ac:dyDescent="0.25">
      <c r="B13" s="154">
        <f>+B12+1</f>
        <v>2002</v>
      </c>
      <c r="C13" s="19">
        <f>DENSIDAD!C13</f>
        <v>1325920</v>
      </c>
      <c r="D13" s="20">
        <f>DENSIDAD!D13</f>
        <v>4547</v>
      </c>
      <c r="E13" s="21">
        <f>DENSIDAD!E13</f>
        <v>85135</v>
      </c>
      <c r="F13" s="22">
        <f>DENSIDAD!F13</f>
        <v>456</v>
      </c>
      <c r="G13" s="19">
        <f>DENSIDAD!G13</f>
        <v>0</v>
      </c>
      <c r="H13" s="20">
        <f>DENSIDAD!H13</f>
        <v>0</v>
      </c>
      <c r="I13" s="21">
        <f>DENSIDAD!I13</f>
        <v>0</v>
      </c>
      <c r="J13" s="22">
        <f>DENSIDAD!J13</f>
        <v>0</v>
      </c>
      <c r="K13" s="19">
        <f>DENSIDAD!K13</f>
        <v>0</v>
      </c>
      <c r="L13" s="20">
        <f>DENSIDAD!L13</f>
        <v>0</v>
      </c>
      <c r="M13" s="21">
        <f>DENSIDAD!M13</f>
        <v>0</v>
      </c>
      <c r="N13" s="22">
        <f>DENSIDAD!N13</f>
        <v>0</v>
      </c>
      <c r="O13" s="19">
        <f>DENSIDAD!O13</f>
        <v>0</v>
      </c>
      <c r="P13" s="20">
        <f>DENSIDAD!P13</f>
        <v>0</v>
      </c>
      <c r="Q13" s="21">
        <f>DENSIDAD!Q13</f>
        <v>0</v>
      </c>
      <c r="R13" s="20">
        <f>DENSIDAD!R13</f>
        <v>0</v>
      </c>
      <c r="S13" s="19">
        <f t="shared" ref="S13:S20" si="25">C13+E13+G13+I13+K13+M13+O13+Q13</f>
        <v>1411055</v>
      </c>
      <c r="T13" s="20">
        <f t="shared" ref="T13:T20" si="26">D13+F13+H13+J13+L13+N13+P13+R13</f>
        <v>5003</v>
      </c>
      <c r="U13" s="115">
        <f t="shared" si="0"/>
        <v>1416058</v>
      </c>
      <c r="V13" s="33">
        <f t="shared" si="1"/>
        <v>0.93966571111685937</v>
      </c>
      <c r="W13" s="9">
        <f t="shared" si="2"/>
        <v>6.033428888314063E-2</v>
      </c>
      <c r="X13" s="9">
        <f t="shared" si="3"/>
        <v>0</v>
      </c>
      <c r="Y13" s="9">
        <f t="shared" si="4"/>
        <v>0</v>
      </c>
      <c r="Z13" s="8">
        <f t="shared" si="5"/>
        <v>0</v>
      </c>
      <c r="AA13" s="8">
        <f t="shared" si="6"/>
        <v>0</v>
      </c>
      <c r="AB13" s="8">
        <f t="shared" si="7"/>
        <v>0</v>
      </c>
      <c r="AC13" s="34">
        <f t="shared" si="8"/>
        <v>0</v>
      </c>
      <c r="AD13" s="33">
        <f t="shared" si="9"/>
        <v>0.90885468718768736</v>
      </c>
      <c r="AE13" s="9">
        <f t="shared" si="10"/>
        <v>9.1145312812312612E-2</v>
      </c>
      <c r="AF13" s="9">
        <f t="shared" si="11"/>
        <v>0</v>
      </c>
      <c r="AG13" s="9">
        <f t="shared" si="12"/>
        <v>0</v>
      </c>
      <c r="AH13" s="9">
        <f t="shared" si="13"/>
        <v>0</v>
      </c>
      <c r="AI13" s="9">
        <f t="shared" si="14"/>
        <v>0</v>
      </c>
      <c r="AJ13" s="35">
        <f t="shared" si="15"/>
        <v>0</v>
      </c>
      <c r="AK13" s="5">
        <f t="shared" si="16"/>
        <v>0</v>
      </c>
      <c r="AL13" s="33">
        <f t="shared" si="17"/>
        <v>0.93955685430963987</v>
      </c>
      <c r="AM13" s="9">
        <f t="shared" si="18"/>
        <v>6.0443145690360141E-2</v>
      </c>
      <c r="AN13" s="9">
        <f t="shared" si="19"/>
        <v>0</v>
      </c>
      <c r="AO13" s="9">
        <f t="shared" si="20"/>
        <v>0</v>
      </c>
      <c r="AP13" s="9">
        <f t="shared" si="21"/>
        <v>0</v>
      </c>
      <c r="AQ13" s="9">
        <f t="shared" si="22"/>
        <v>0</v>
      </c>
      <c r="AR13" s="9">
        <f t="shared" si="23"/>
        <v>0</v>
      </c>
      <c r="AS13" s="5">
        <f t="shared" si="24"/>
        <v>0</v>
      </c>
    </row>
    <row r="14" spans="2:46" x14ac:dyDescent="0.25">
      <c r="B14" s="154">
        <f t="shared" ref="B14:B15" si="27">+B13+1</f>
        <v>2003</v>
      </c>
      <c r="C14" s="19">
        <f>DENSIDAD!C14</f>
        <v>1437038</v>
      </c>
      <c r="D14" s="20">
        <f>DENSIDAD!D14</f>
        <v>7571</v>
      </c>
      <c r="E14" s="21">
        <f>DENSIDAD!E14</f>
        <v>93662</v>
      </c>
      <c r="F14" s="22">
        <f>DENSIDAD!F14</f>
        <v>484</v>
      </c>
      <c r="G14" s="19">
        <f>DENSIDAD!G14</f>
        <v>0</v>
      </c>
      <c r="H14" s="20">
        <f>DENSIDAD!H14</f>
        <v>0</v>
      </c>
      <c r="I14" s="21">
        <f>DENSIDAD!I14</f>
        <v>0</v>
      </c>
      <c r="J14" s="22">
        <f>DENSIDAD!J14</f>
        <v>0</v>
      </c>
      <c r="K14" s="19">
        <f>DENSIDAD!K14</f>
        <v>0</v>
      </c>
      <c r="L14" s="20">
        <f>DENSIDAD!L14</f>
        <v>0</v>
      </c>
      <c r="M14" s="21">
        <f>DENSIDAD!M14</f>
        <v>0</v>
      </c>
      <c r="N14" s="22">
        <f>DENSIDAD!N14</f>
        <v>0</v>
      </c>
      <c r="O14" s="19">
        <f>DENSIDAD!O14</f>
        <v>0</v>
      </c>
      <c r="P14" s="20">
        <f>DENSIDAD!P14</f>
        <v>0</v>
      </c>
      <c r="Q14" s="21">
        <f>DENSIDAD!Q14</f>
        <v>0</v>
      </c>
      <c r="R14" s="20">
        <f>DENSIDAD!R14</f>
        <v>0</v>
      </c>
      <c r="S14" s="19">
        <f t="shared" si="25"/>
        <v>1530700</v>
      </c>
      <c r="T14" s="20">
        <f t="shared" si="26"/>
        <v>8055</v>
      </c>
      <c r="U14" s="115">
        <f t="shared" si="0"/>
        <v>1538755</v>
      </c>
      <c r="V14" s="33">
        <f t="shared" si="1"/>
        <v>0.93881100150258057</v>
      </c>
      <c r="W14" s="9">
        <f t="shared" si="2"/>
        <v>6.1188998497419482E-2</v>
      </c>
      <c r="X14" s="9">
        <f t="shared" si="3"/>
        <v>0</v>
      </c>
      <c r="Y14" s="9">
        <f t="shared" si="4"/>
        <v>0</v>
      </c>
      <c r="Z14" s="8">
        <f t="shared" si="5"/>
        <v>0</v>
      </c>
      <c r="AA14" s="8">
        <f t="shared" si="6"/>
        <v>0</v>
      </c>
      <c r="AB14" s="8">
        <f t="shared" si="7"/>
        <v>0</v>
      </c>
      <c r="AC14" s="34">
        <f t="shared" si="8"/>
        <v>0</v>
      </c>
      <c r="AD14" s="33">
        <f t="shared" si="9"/>
        <v>0.93991309745499685</v>
      </c>
      <c r="AE14" s="9">
        <f t="shared" si="10"/>
        <v>6.0086902545003103E-2</v>
      </c>
      <c r="AF14" s="9">
        <f t="shared" si="11"/>
        <v>0</v>
      </c>
      <c r="AG14" s="9">
        <f t="shared" si="12"/>
        <v>0</v>
      </c>
      <c r="AH14" s="9">
        <f t="shared" si="13"/>
        <v>0</v>
      </c>
      <c r="AI14" s="9">
        <f t="shared" si="14"/>
        <v>0</v>
      </c>
      <c r="AJ14" s="35">
        <f t="shared" si="15"/>
        <v>0</v>
      </c>
      <c r="AK14" s="5">
        <f t="shared" si="16"/>
        <v>0</v>
      </c>
      <c r="AL14" s="33">
        <f t="shared" si="17"/>
        <v>0.93881677070098879</v>
      </c>
      <c r="AM14" s="9">
        <f t="shared" si="18"/>
        <v>6.118322929901121E-2</v>
      </c>
      <c r="AN14" s="9">
        <f t="shared" si="19"/>
        <v>0</v>
      </c>
      <c r="AO14" s="9">
        <f t="shared" si="20"/>
        <v>0</v>
      </c>
      <c r="AP14" s="9">
        <f t="shared" si="21"/>
        <v>0</v>
      </c>
      <c r="AQ14" s="9">
        <f t="shared" si="22"/>
        <v>0</v>
      </c>
      <c r="AR14" s="9">
        <f t="shared" si="23"/>
        <v>0</v>
      </c>
      <c r="AS14" s="5">
        <f t="shared" si="24"/>
        <v>0</v>
      </c>
    </row>
    <row r="15" spans="2:46" x14ac:dyDescent="0.25">
      <c r="B15" s="154">
        <f t="shared" si="27"/>
        <v>2004</v>
      </c>
      <c r="C15" s="19">
        <f>DENSIDAD!C15</f>
        <v>1490549</v>
      </c>
      <c r="D15" s="20">
        <f>DENSIDAD!D15</f>
        <v>10698</v>
      </c>
      <c r="E15" s="21">
        <f>DENSIDAD!E15</f>
        <v>99771</v>
      </c>
      <c r="F15" s="22">
        <f>DENSIDAD!F15</f>
        <v>608</v>
      </c>
      <c r="G15" s="19">
        <f>DENSIDAD!G15</f>
        <v>0</v>
      </c>
      <c r="H15" s="20">
        <f>DENSIDAD!H15</f>
        <v>0</v>
      </c>
      <c r="I15" s="21">
        <f>DENSIDAD!I15</f>
        <v>0</v>
      </c>
      <c r="J15" s="22">
        <f>DENSIDAD!J15</f>
        <v>0</v>
      </c>
      <c r="K15" s="19">
        <f>DENSIDAD!K15</f>
        <v>0</v>
      </c>
      <c r="L15" s="20">
        <f>DENSIDAD!L15</f>
        <v>0</v>
      </c>
      <c r="M15" s="21">
        <f>DENSIDAD!M15</f>
        <v>0</v>
      </c>
      <c r="N15" s="22">
        <f>DENSIDAD!N15</f>
        <v>0</v>
      </c>
      <c r="O15" s="19">
        <f>DENSIDAD!O15</f>
        <v>335</v>
      </c>
      <c r="P15" s="20">
        <f>DENSIDAD!P15</f>
        <v>0</v>
      </c>
      <c r="Q15" s="21">
        <f>DENSIDAD!Q15</f>
        <v>0</v>
      </c>
      <c r="R15" s="20">
        <f>DENSIDAD!R15</f>
        <v>0</v>
      </c>
      <c r="S15" s="19">
        <f t="shared" si="25"/>
        <v>1590655</v>
      </c>
      <c r="T15" s="20">
        <f t="shared" si="26"/>
        <v>11306</v>
      </c>
      <c r="U15" s="115">
        <f t="shared" si="0"/>
        <v>1601961</v>
      </c>
      <c r="V15" s="33">
        <f t="shared" si="1"/>
        <v>0.93706617714086338</v>
      </c>
      <c r="W15" s="9">
        <f t="shared" si="2"/>
        <v>6.2723217793927658E-2</v>
      </c>
      <c r="X15" s="9">
        <f t="shared" si="3"/>
        <v>0</v>
      </c>
      <c r="Y15" s="9">
        <f t="shared" si="4"/>
        <v>0</v>
      </c>
      <c r="Z15" s="8">
        <f t="shared" si="5"/>
        <v>0</v>
      </c>
      <c r="AA15" s="8">
        <f t="shared" si="6"/>
        <v>0</v>
      </c>
      <c r="AB15" s="8">
        <f t="shared" si="7"/>
        <v>2.1060506520898623E-4</v>
      </c>
      <c r="AC15" s="34">
        <f t="shared" si="8"/>
        <v>0</v>
      </c>
      <c r="AD15" s="33">
        <f t="shared" si="9"/>
        <v>0.94622324429506455</v>
      </c>
      <c r="AE15" s="9">
        <f t="shared" si="10"/>
        <v>5.3776755704935432E-2</v>
      </c>
      <c r="AF15" s="9">
        <f t="shared" si="11"/>
        <v>0</v>
      </c>
      <c r="AG15" s="9">
        <f t="shared" si="12"/>
        <v>0</v>
      </c>
      <c r="AH15" s="9">
        <f t="shared" si="13"/>
        <v>0</v>
      </c>
      <c r="AI15" s="9">
        <f t="shared" si="14"/>
        <v>0</v>
      </c>
      <c r="AJ15" s="35">
        <f t="shared" si="15"/>
        <v>0</v>
      </c>
      <c r="AK15" s="5">
        <f t="shared" si="16"/>
        <v>0</v>
      </c>
      <c r="AL15" s="33">
        <f t="shared" si="17"/>
        <v>0.93713080405827609</v>
      </c>
      <c r="AM15" s="9">
        <f t="shared" si="18"/>
        <v>6.2660077242829251E-2</v>
      </c>
      <c r="AN15" s="9">
        <f t="shared" si="19"/>
        <v>0</v>
      </c>
      <c r="AO15" s="9">
        <f t="shared" si="20"/>
        <v>0</v>
      </c>
      <c r="AP15" s="9">
        <f t="shared" si="21"/>
        <v>0</v>
      </c>
      <c r="AQ15" s="9">
        <f t="shared" si="22"/>
        <v>0</v>
      </c>
      <c r="AR15" s="9">
        <f t="shared" si="23"/>
        <v>2.0911869889466724E-4</v>
      </c>
      <c r="AS15" s="5">
        <f t="shared" si="24"/>
        <v>0</v>
      </c>
    </row>
    <row r="16" spans="2:46" s="1" customFormat="1" x14ac:dyDescent="0.25">
      <c r="B16" s="155">
        <v>2005</v>
      </c>
      <c r="C16" s="19">
        <f>DENSIDAD!C16</f>
        <v>1574588</v>
      </c>
      <c r="D16" s="20">
        <f>DENSIDAD!D16</f>
        <v>12535</v>
      </c>
      <c r="E16" s="21">
        <f>DENSIDAD!E16</f>
        <v>103808</v>
      </c>
      <c r="F16" s="22">
        <f>DENSIDAD!F16</f>
        <v>557</v>
      </c>
      <c r="G16" s="19">
        <f>DENSIDAD!G16</f>
        <v>0</v>
      </c>
      <c r="H16" s="20">
        <f>DENSIDAD!H16</f>
        <v>0</v>
      </c>
      <c r="I16" s="21">
        <f>DENSIDAD!I16</f>
        <v>0</v>
      </c>
      <c r="J16" s="22">
        <f>DENSIDAD!J16</f>
        <v>0</v>
      </c>
      <c r="K16" s="19">
        <f>DENSIDAD!K16</f>
        <v>0</v>
      </c>
      <c r="L16" s="20">
        <f>DENSIDAD!L16</f>
        <v>0</v>
      </c>
      <c r="M16" s="21">
        <f>DENSIDAD!M16</f>
        <v>0</v>
      </c>
      <c r="N16" s="22">
        <f>DENSIDAD!N16</f>
        <v>0</v>
      </c>
      <c r="O16" s="19">
        <f>DENSIDAD!O16</f>
        <v>1172</v>
      </c>
      <c r="P16" s="20">
        <f>DENSIDAD!P16</f>
        <v>0</v>
      </c>
      <c r="Q16" s="21">
        <f>DENSIDAD!Q16</f>
        <v>0</v>
      </c>
      <c r="R16" s="20">
        <f>DENSIDAD!R16</f>
        <v>0</v>
      </c>
      <c r="S16" s="19">
        <f t="shared" si="25"/>
        <v>1679568</v>
      </c>
      <c r="T16" s="20">
        <f t="shared" si="26"/>
        <v>13092</v>
      </c>
      <c r="U16" s="115">
        <f t="shared" si="0"/>
        <v>1692660</v>
      </c>
      <c r="V16" s="33">
        <f t="shared" si="1"/>
        <v>0.93749583226162914</v>
      </c>
      <c r="W16" s="9">
        <f t="shared" si="2"/>
        <v>6.1806369256856522E-2</v>
      </c>
      <c r="X16" s="9">
        <f t="shared" si="3"/>
        <v>0</v>
      </c>
      <c r="Y16" s="8">
        <f t="shared" si="4"/>
        <v>0</v>
      </c>
      <c r="Z16" s="8">
        <f t="shared" si="5"/>
        <v>0</v>
      </c>
      <c r="AA16" s="8">
        <f t="shared" si="6"/>
        <v>0</v>
      </c>
      <c r="AB16" s="8">
        <f t="shared" si="7"/>
        <v>6.9779848151429417E-4</v>
      </c>
      <c r="AC16" s="34">
        <f t="shared" si="8"/>
        <v>0</v>
      </c>
      <c r="AD16" s="33">
        <f t="shared" si="9"/>
        <v>0.95745493431102968</v>
      </c>
      <c r="AE16" s="9">
        <f t="shared" si="10"/>
        <v>4.2545065688970367E-2</v>
      </c>
      <c r="AF16" s="9">
        <f t="shared" si="11"/>
        <v>0</v>
      </c>
      <c r="AG16" s="9">
        <f t="shared" si="12"/>
        <v>0</v>
      </c>
      <c r="AH16" s="9">
        <f t="shared" si="13"/>
        <v>0</v>
      </c>
      <c r="AI16" s="9">
        <f t="shared" si="14"/>
        <v>0</v>
      </c>
      <c r="AJ16" s="35">
        <f t="shared" si="15"/>
        <v>0</v>
      </c>
      <c r="AK16" s="5">
        <f t="shared" si="16"/>
        <v>0</v>
      </c>
      <c r="AL16" s="33">
        <f t="shared" si="17"/>
        <v>0.93765020736592108</v>
      </c>
      <c r="AM16" s="9">
        <f t="shared" si="18"/>
        <v>6.1657391324896907E-2</v>
      </c>
      <c r="AN16" s="9">
        <f t="shared" si="19"/>
        <v>0</v>
      </c>
      <c r="AO16" s="9">
        <f t="shared" si="20"/>
        <v>0</v>
      </c>
      <c r="AP16" s="9">
        <f t="shared" si="21"/>
        <v>0</v>
      </c>
      <c r="AQ16" s="9">
        <f t="shared" si="22"/>
        <v>0</v>
      </c>
      <c r="AR16" s="9">
        <f t="shared" si="23"/>
        <v>6.9240130918199754E-4</v>
      </c>
      <c r="AS16" s="5">
        <f t="shared" si="24"/>
        <v>0</v>
      </c>
    </row>
    <row r="17" spans="2:45" s="1" customFormat="1" x14ac:dyDescent="0.25">
      <c r="B17" s="154">
        <f t="shared" ref="B17:B23" si="28">+B16+1</f>
        <v>2006</v>
      </c>
      <c r="C17" s="19">
        <f>DENSIDAD!C17</f>
        <v>1639546</v>
      </c>
      <c r="D17" s="20">
        <f>DENSIDAD!D17</f>
        <v>12626</v>
      </c>
      <c r="E17" s="21">
        <f>DENSIDAD!E17</f>
        <v>104693</v>
      </c>
      <c r="F17" s="22">
        <f>DENSIDAD!F17</f>
        <v>554</v>
      </c>
      <c r="G17" s="19">
        <f>DENSIDAD!G17</f>
        <v>333</v>
      </c>
      <c r="H17" s="20">
        <f>DENSIDAD!H17</f>
        <v>4</v>
      </c>
      <c r="I17" s="21">
        <f>DENSIDAD!I17</f>
        <v>906</v>
      </c>
      <c r="J17" s="22">
        <f>DENSIDAD!J17</f>
        <v>106</v>
      </c>
      <c r="K17" s="19">
        <f>DENSIDAD!K17</f>
        <v>6755</v>
      </c>
      <c r="L17" s="20">
        <f>DENSIDAD!L17</f>
        <v>390</v>
      </c>
      <c r="M17" s="21">
        <f>DENSIDAD!M17</f>
        <v>0</v>
      </c>
      <c r="N17" s="22">
        <f>DENSIDAD!N17</f>
        <v>0</v>
      </c>
      <c r="O17" s="19">
        <f>DENSIDAD!O17</f>
        <v>2136</v>
      </c>
      <c r="P17" s="20">
        <f>DENSIDAD!P17</f>
        <v>0</v>
      </c>
      <c r="Q17" s="21">
        <f>DENSIDAD!Q17</f>
        <v>0</v>
      </c>
      <c r="R17" s="20">
        <f>DENSIDAD!R17</f>
        <v>0</v>
      </c>
      <c r="S17" s="19">
        <f t="shared" si="25"/>
        <v>1754369</v>
      </c>
      <c r="T17" s="20">
        <f t="shared" si="26"/>
        <v>13680</v>
      </c>
      <c r="U17" s="115">
        <f t="shared" si="0"/>
        <v>1768049</v>
      </c>
      <c r="V17" s="33">
        <f t="shared" si="1"/>
        <v>0.93455025710098616</v>
      </c>
      <c r="W17" s="9">
        <f t="shared" si="2"/>
        <v>5.9675587062926902E-2</v>
      </c>
      <c r="X17" s="9">
        <f t="shared" si="3"/>
        <v>1.8981183548044911E-4</v>
      </c>
      <c r="Y17" s="9">
        <f t="shared" si="4"/>
        <v>5.1642499382969034E-4</v>
      </c>
      <c r="Z17" s="8">
        <f t="shared" si="5"/>
        <v>3.8503872332445455E-3</v>
      </c>
      <c r="AA17" s="8">
        <f t="shared" si="6"/>
        <v>0</v>
      </c>
      <c r="AB17" s="8">
        <f t="shared" si="7"/>
        <v>1.21753177353225E-3</v>
      </c>
      <c r="AC17" s="34">
        <f t="shared" si="8"/>
        <v>0</v>
      </c>
      <c r="AD17" s="33">
        <f t="shared" si="9"/>
        <v>0.92295321637426897</v>
      </c>
      <c r="AE17" s="9">
        <f t="shared" si="10"/>
        <v>4.0497076023391816E-2</v>
      </c>
      <c r="AF17" s="9">
        <f t="shared" si="11"/>
        <v>2.9239766081871346E-4</v>
      </c>
      <c r="AG17" s="9">
        <f t="shared" si="12"/>
        <v>7.7485380116959065E-3</v>
      </c>
      <c r="AH17" s="9">
        <f t="shared" si="13"/>
        <v>2.850877192982456E-2</v>
      </c>
      <c r="AI17" s="9">
        <f t="shared" si="14"/>
        <v>0</v>
      </c>
      <c r="AJ17" s="35">
        <f t="shared" si="15"/>
        <v>0</v>
      </c>
      <c r="AK17" s="5">
        <f t="shared" si="16"/>
        <v>0</v>
      </c>
      <c r="AL17" s="33">
        <f t="shared" si="17"/>
        <v>0.93446052682929037</v>
      </c>
      <c r="AM17" s="9">
        <f t="shared" si="18"/>
        <v>5.9527196361639299E-2</v>
      </c>
      <c r="AN17" s="9">
        <f t="shared" si="19"/>
        <v>1.9060557710787426E-4</v>
      </c>
      <c r="AO17" s="9">
        <f t="shared" si="20"/>
        <v>5.7238232650791919E-4</v>
      </c>
      <c r="AP17" s="9">
        <f t="shared" si="21"/>
        <v>4.041177591797512E-3</v>
      </c>
      <c r="AQ17" s="9">
        <f t="shared" si="22"/>
        <v>0</v>
      </c>
      <c r="AR17" s="9">
        <f t="shared" si="23"/>
        <v>1.2081113136570309E-3</v>
      </c>
      <c r="AS17" s="5">
        <f t="shared" si="24"/>
        <v>0</v>
      </c>
    </row>
    <row r="18" spans="2:45" s="1" customFormat="1" x14ac:dyDescent="0.25">
      <c r="B18" s="154">
        <f t="shared" si="28"/>
        <v>2007</v>
      </c>
      <c r="C18" s="19">
        <f>DENSIDAD!C18</f>
        <v>1681395</v>
      </c>
      <c r="D18" s="20">
        <f>DENSIDAD!D18</f>
        <v>13160</v>
      </c>
      <c r="E18" s="21">
        <f>DENSIDAD!E18</f>
        <v>105845</v>
      </c>
      <c r="F18" s="22">
        <f>DENSIDAD!F18</f>
        <v>554</v>
      </c>
      <c r="G18" s="19">
        <f>DENSIDAD!G18</f>
        <v>634</v>
      </c>
      <c r="H18" s="20">
        <f>DENSIDAD!H18</f>
        <v>4</v>
      </c>
      <c r="I18" s="21">
        <f>DENSIDAD!I18</f>
        <v>644</v>
      </c>
      <c r="J18" s="22">
        <f>DENSIDAD!J18</f>
        <v>98</v>
      </c>
      <c r="K18" s="19">
        <f>DENSIDAD!K18</f>
        <v>12664</v>
      </c>
      <c r="L18" s="20">
        <f>DENSIDAD!L18</f>
        <v>1022</v>
      </c>
      <c r="M18" s="21">
        <f>DENSIDAD!M18</f>
        <v>0</v>
      </c>
      <c r="N18" s="22">
        <f>DENSIDAD!N18</f>
        <v>0</v>
      </c>
      <c r="O18" s="19">
        <f>DENSIDAD!O18</f>
        <v>3649</v>
      </c>
      <c r="P18" s="20">
        <f>DENSIDAD!P18</f>
        <v>91</v>
      </c>
      <c r="Q18" s="21">
        <f>DENSIDAD!Q18</f>
        <v>0</v>
      </c>
      <c r="R18" s="20">
        <f>DENSIDAD!R18</f>
        <v>0</v>
      </c>
      <c r="S18" s="19">
        <f t="shared" si="25"/>
        <v>1804831</v>
      </c>
      <c r="T18" s="20">
        <f t="shared" si="26"/>
        <v>14929</v>
      </c>
      <c r="U18" s="115">
        <f t="shared" si="0"/>
        <v>1819760</v>
      </c>
      <c r="V18" s="33">
        <f t="shared" si="1"/>
        <v>0.93160800097072805</v>
      </c>
      <c r="W18" s="9">
        <f t="shared" si="2"/>
        <v>5.8645380093759469E-2</v>
      </c>
      <c r="X18" s="9">
        <f t="shared" si="3"/>
        <v>3.5127942727047575E-4</v>
      </c>
      <c r="Y18" s="9">
        <f t="shared" si="4"/>
        <v>3.5682011224319617E-4</v>
      </c>
      <c r="Z18" s="8">
        <f t="shared" si="5"/>
        <v>7.0167234494531621E-3</v>
      </c>
      <c r="AA18" s="8">
        <f t="shared" si="6"/>
        <v>0</v>
      </c>
      <c r="AB18" s="8">
        <f t="shared" si="7"/>
        <v>2.0217959465456876E-3</v>
      </c>
      <c r="AC18" s="34">
        <f t="shared" si="8"/>
        <v>0</v>
      </c>
      <c r="AD18" s="33">
        <f t="shared" si="9"/>
        <v>0.88150579409203567</v>
      </c>
      <c r="AE18" s="9">
        <f t="shared" si="10"/>
        <v>3.7108982517248305E-2</v>
      </c>
      <c r="AF18" s="9">
        <f t="shared" si="11"/>
        <v>2.6793489182128745E-4</v>
      </c>
      <c r="AG18" s="9">
        <f t="shared" si="12"/>
        <v>6.5644048496215418E-3</v>
      </c>
      <c r="AH18" s="9">
        <f t="shared" si="13"/>
        <v>6.8457364860338932E-2</v>
      </c>
      <c r="AI18" s="9">
        <f t="shared" si="14"/>
        <v>0</v>
      </c>
      <c r="AJ18" s="35">
        <f t="shared" si="15"/>
        <v>6.0955187889342888E-3</v>
      </c>
      <c r="AK18" s="5">
        <f t="shared" si="16"/>
        <v>0</v>
      </c>
      <c r="AL18" s="33">
        <f t="shared" si="17"/>
        <v>0.93119697102914667</v>
      </c>
      <c r="AM18" s="9">
        <f t="shared" si="18"/>
        <v>5.8468699169121202E-2</v>
      </c>
      <c r="AN18" s="9">
        <f t="shared" si="19"/>
        <v>3.5059568294720182E-4</v>
      </c>
      <c r="AO18" s="9">
        <f t="shared" si="20"/>
        <v>4.0774607640567986E-4</v>
      </c>
      <c r="AP18" s="9">
        <f t="shared" si="21"/>
        <v>7.5207719699301005E-3</v>
      </c>
      <c r="AQ18" s="9">
        <f t="shared" si="22"/>
        <v>0</v>
      </c>
      <c r="AR18" s="9">
        <f t="shared" si="23"/>
        <v>2.0552160724491143E-3</v>
      </c>
      <c r="AS18" s="5">
        <f t="shared" si="24"/>
        <v>0</v>
      </c>
    </row>
    <row r="19" spans="2:45" s="1" customFormat="1" x14ac:dyDescent="0.25">
      <c r="B19" s="154">
        <f t="shared" si="28"/>
        <v>2008</v>
      </c>
      <c r="C19" s="19">
        <f>DENSIDAD!C19</f>
        <v>1715021</v>
      </c>
      <c r="D19" s="20">
        <f>DENSIDAD!D19</f>
        <v>6834</v>
      </c>
      <c r="E19" s="21">
        <f>DENSIDAD!E19</f>
        <v>129174</v>
      </c>
      <c r="F19" s="22">
        <f>DENSIDAD!F19</f>
        <v>519</v>
      </c>
      <c r="G19" s="19">
        <f>DENSIDAD!G19</f>
        <v>1844</v>
      </c>
      <c r="H19" s="20">
        <f>DENSIDAD!H19</f>
        <v>175</v>
      </c>
      <c r="I19" s="21">
        <f>DENSIDAD!I19</f>
        <v>7337</v>
      </c>
      <c r="J19" s="22">
        <f>DENSIDAD!J19</f>
        <v>911</v>
      </c>
      <c r="K19" s="19">
        <f>DENSIDAD!K19</f>
        <v>29924</v>
      </c>
      <c r="L19" s="20">
        <f>DENSIDAD!L19</f>
        <v>3635</v>
      </c>
      <c r="M19" s="21">
        <f>DENSIDAD!M19</f>
        <v>0</v>
      </c>
      <c r="N19" s="22">
        <f>DENSIDAD!N19</f>
        <v>0</v>
      </c>
      <c r="O19" s="19">
        <f>DENSIDAD!O19</f>
        <v>5167</v>
      </c>
      <c r="P19" s="20">
        <f>DENSIDAD!P19</f>
        <v>150</v>
      </c>
      <c r="Q19" s="21">
        <f>DENSIDAD!Q19</f>
        <v>0</v>
      </c>
      <c r="R19" s="20">
        <f>DENSIDAD!R19</f>
        <v>0</v>
      </c>
      <c r="S19" s="19">
        <f t="shared" si="25"/>
        <v>1888467</v>
      </c>
      <c r="T19" s="20">
        <f t="shared" si="26"/>
        <v>12224</v>
      </c>
      <c r="U19" s="115">
        <f t="shared" si="0"/>
        <v>1900691</v>
      </c>
      <c r="V19" s="33">
        <f t="shared" si="1"/>
        <v>0.90815513323770025</v>
      </c>
      <c r="W19" s="9">
        <f t="shared" si="2"/>
        <v>6.840151297322114E-2</v>
      </c>
      <c r="X19" s="9">
        <f t="shared" si="3"/>
        <v>9.7645338785374593E-4</v>
      </c>
      <c r="Y19" s="9">
        <f t="shared" si="4"/>
        <v>3.8851618799798991E-3</v>
      </c>
      <c r="Z19" s="8">
        <f t="shared" si="5"/>
        <v>1.5845656821114693E-2</v>
      </c>
      <c r="AA19" s="8">
        <f t="shared" si="6"/>
        <v>0</v>
      </c>
      <c r="AB19" s="8">
        <f t="shared" si="7"/>
        <v>2.7360817001303175E-3</v>
      </c>
      <c r="AC19" s="34">
        <f t="shared" si="8"/>
        <v>0</v>
      </c>
      <c r="AD19" s="33">
        <f t="shared" si="9"/>
        <v>0.55906413612565442</v>
      </c>
      <c r="AE19" s="9">
        <f t="shared" si="10"/>
        <v>4.2457460732984294E-2</v>
      </c>
      <c r="AF19" s="9">
        <f t="shared" si="11"/>
        <v>1.4316099476439791E-2</v>
      </c>
      <c r="AG19" s="9">
        <f t="shared" si="12"/>
        <v>7.4525523560209431E-2</v>
      </c>
      <c r="AH19" s="9">
        <f t="shared" si="13"/>
        <v>0.29736583769633507</v>
      </c>
      <c r="AI19" s="9">
        <f t="shared" si="14"/>
        <v>0</v>
      </c>
      <c r="AJ19" s="35">
        <f t="shared" si="15"/>
        <v>1.2270942408376964E-2</v>
      </c>
      <c r="AK19" s="5">
        <f t="shared" si="16"/>
        <v>0</v>
      </c>
      <c r="AL19" s="33">
        <f t="shared" si="17"/>
        <v>0.90591000851795478</v>
      </c>
      <c r="AM19" s="9">
        <f t="shared" si="18"/>
        <v>6.8234657816551983E-2</v>
      </c>
      <c r="AN19" s="9">
        <f t="shared" si="19"/>
        <v>1.0622452571196475E-3</v>
      </c>
      <c r="AO19" s="9">
        <f t="shared" si="20"/>
        <v>4.3394744332455933E-3</v>
      </c>
      <c r="AP19" s="9">
        <f t="shared" si="21"/>
        <v>1.7656210294045693E-2</v>
      </c>
      <c r="AQ19" s="9">
        <f t="shared" si="22"/>
        <v>0</v>
      </c>
      <c r="AR19" s="9">
        <f t="shared" si="23"/>
        <v>2.7974036810823012E-3</v>
      </c>
      <c r="AS19" s="5">
        <f t="shared" si="24"/>
        <v>0</v>
      </c>
    </row>
    <row r="20" spans="2:45" s="1" customFormat="1" x14ac:dyDescent="0.25">
      <c r="B20" s="155">
        <v>2009</v>
      </c>
      <c r="C20" s="19">
        <f>DENSIDAD!C20</f>
        <v>1800214</v>
      </c>
      <c r="D20" s="20">
        <f>DENSIDAD!D20</f>
        <v>6900</v>
      </c>
      <c r="E20" s="21">
        <f>DENSIDAD!E20</f>
        <v>134865</v>
      </c>
      <c r="F20" s="22">
        <f>DENSIDAD!F20</f>
        <v>519</v>
      </c>
      <c r="G20" s="19">
        <f>DENSIDAD!G20</f>
        <v>2573</v>
      </c>
      <c r="H20" s="20">
        <f>DENSIDAD!H20</f>
        <v>60</v>
      </c>
      <c r="I20" s="21">
        <f>DENSIDAD!I20</f>
        <v>11858</v>
      </c>
      <c r="J20" s="22">
        <f>DENSIDAD!J20</f>
        <v>1563</v>
      </c>
      <c r="K20" s="19">
        <f>DENSIDAD!K20</f>
        <v>34529</v>
      </c>
      <c r="L20" s="20">
        <f>DENSIDAD!L20</f>
        <v>3513</v>
      </c>
      <c r="M20" s="21">
        <f>DENSIDAD!M20</f>
        <v>823</v>
      </c>
      <c r="N20" s="22">
        <f>DENSIDAD!N20</f>
        <v>0</v>
      </c>
      <c r="O20" s="19">
        <f>DENSIDAD!O20</f>
        <v>6616</v>
      </c>
      <c r="P20" s="20">
        <f>DENSIDAD!P20</f>
        <v>179</v>
      </c>
      <c r="Q20" s="21">
        <f>DENSIDAD!Q20</f>
        <v>16</v>
      </c>
      <c r="R20" s="20">
        <f>DENSIDAD!R20</f>
        <v>0</v>
      </c>
      <c r="S20" s="19">
        <f t="shared" si="25"/>
        <v>1991494</v>
      </c>
      <c r="T20" s="20">
        <f t="shared" si="26"/>
        <v>12734</v>
      </c>
      <c r="U20" s="115">
        <f t="shared" si="0"/>
        <v>2004228</v>
      </c>
      <c r="V20" s="33">
        <f t="shared" si="1"/>
        <v>0.90395150575397165</v>
      </c>
      <c r="W20" s="9">
        <f t="shared" si="2"/>
        <v>6.7720515351791175E-2</v>
      </c>
      <c r="X20" s="9">
        <f t="shared" si="3"/>
        <v>1.2919948541145491E-3</v>
      </c>
      <c r="Y20" s="8">
        <f t="shared" si="4"/>
        <v>5.9543237388613775E-3</v>
      </c>
      <c r="Z20" s="8">
        <f t="shared" si="5"/>
        <v>1.7338239532732714E-2</v>
      </c>
      <c r="AA20" s="8">
        <f t="shared" si="6"/>
        <v>4.1325758450690787E-4</v>
      </c>
      <c r="AB20" s="8">
        <f t="shared" si="7"/>
        <v>3.3221290146995168E-3</v>
      </c>
      <c r="AC20" s="34">
        <f t="shared" si="8"/>
        <v>8.0341693221270062E-6</v>
      </c>
      <c r="AD20" s="33">
        <f t="shared" si="9"/>
        <v>0.54185644730642379</v>
      </c>
      <c r="AE20" s="9">
        <f t="shared" si="10"/>
        <v>4.0757028427831E-2</v>
      </c>
      <c r="AF20" s="9">
        <f t="shared" si="11"/>
        <v>4.7117951939689021E-3</v>
      </c>
      <c r="AG20" s="9">
        <f t="shared" si="12"/>
        <v>0.1227422648028899</v>
      </c>
      <c r="AH20" s="9">
        <f t="shared" si="13"/>
        <v>0.27587560860687921</v>
      </c>
      <c r="AI20" s="9">
        <f t="shared" si="14"/>
        <v>0</v>
      </c>
      <c r="AJ20" s="35">
        <f t="shared" si="15"/>
        <v>1.4056855662007225E-2</v>
      </c>
      <c r="AK20" s="5">
        <f t="shared" si="16"/>
        <v>0</v>
      </c>
      <c r="AL20" s="33">
        <f t="shared" si="17"/>
        <v>0.90165090997631003</v>
      </c>
      <c r="AM20" s="9">
        <f t="shared" si="18"/>
        <v>6.7549200989109021E-2</v>
      </c>
      <c r="AN20" s="9">
        <f t="shared" si="19"/>
        <v>1.3137227900218936E-3</v>
      </c>
      <c r="AO20" s="9">
        <f t="shared" si="20"/>
        <v>6.6963439289342329E-3</v>
      </c>
      <c r="AP20" s="9">
        <f t="shared" si="21"/>
        <v>1.8980874431451911E-2</v>
      </c>
      <c r="AQ20" s="9">
        <f t="shared" si="22"/>
        <v>4.1063192411242634E-4</v>
      </c>
      <c r="AR20" s="9">
        <f t="shared" si="23"/>
        <v>3.3903328363838843E-3</v>
      </c>
      <c r="AS20" s="5">
        <f t="shared" si="24"/>
        <v>7.9831236765477777E-6</v>
      </c>
    </row>
    <row r="21" spans="2:45" s="1" customFormat="1" x14ac:dyDescent="0.25">
      <c r="B21" s="154">
        <f t="shared" ref="B21" si="29">+B20+1</f>
        <v>2010</v>
      </c>
      <c r="C21" s="19">
        <f>DENSIDAD!C21</f>
        <v>1844189</v>
      </c>
      <c r="D21" s="20">
        <f>DENSIDAD!D21</f>
        <v>7246</v>
      </c>
      <c r="E21" s="21">
        <f>DENSIDAD!E21</f>
        <v>138829</v>
      </c>
      <c r="F21" s="22">
        <f>DENSIDAD!F21</f>
        <v>560</v>
      </c>
      <c r="G21" s="19">
        <f>DENSIDAD!G21</f>
        <v>2258</v>
      </c>
      <c r="H21" s="20">
        <f>DENSIDAD!H21</f>
        <v>9</v>
      </c>
      <c r="I21" s="21">
        <f>DENSIDAD!I21</f>
        <v>31773</v>
      </c>
      <c r="J21" s="22">
        <f>DENSIDAD!J21</f>
        <v>3533</v>
      </c>
      <c r="K21" s="19">
        <f>DENSIDAD!K21</f>
        <v>36707</v>
      </c>
      <c r="L21" s="20">
        <f>DENSIDAD!L21</f>
        <v>4368</v>
      </c>
      <c r="M21" s="21">
        <f>DENSIDAD!M21</f>
        <v>1769</v>
      </c>
      <c r="N21" s="22">
        <f>DENSIDAD!N21</f>
        <v>0</v>
      </c>
      <c r="O21" s="19">
        <f>DENSIDAD!O21</f>
        <v>7054</v>
      </c>
      <c r="P21" s="20">
        <f>DENSIDAD!P21</f>
        <v>215</v>
      </c>
      <c r="Q21" s="21">
        <f>DENSIDAD!Q21</f>
        <v>10</v>
      </c>
      <c r="R21" s="20">
        <f>DENSIDAD!R21</f>
        <v>0</v>
      </c>
      <c r="S21" s="19">
        <f t="shared" ref="S21:S52" si="30">C21+E21+G21+I21+K21+M21+O21+Q21</f>
        <v>2062589</v>
      </c>
      <c r="T21" s="20">
        <f t="shared" ref="T21:T52" si="31">D21+F21+H21+J21+L21+N21+P21+R21</f>
        <v>15931</v>
      </c>
      <c r="U21" s="115">
        <f t="shared" si="0"/>
        <v>2078520</v>
      </c>
      <c r="V21" s="33">
        <f t="shared" si="1"/>
        <v>0.89411366006509296</v>
      </c>
      <c r="W21" s="9">
        <f t="shared" si="2"/>
        <v>6.7308125855417636E-2</v>
      </c>
      <c r="X21" s="9">
        <f t="shared" si="3"/>
        <v>1.0947406390706049E-3</v>
      </c>
      <c r="Y21" s="9">
        <f t="shared" si="4"/>
        <v>1.5404426184760997E-2</v>
      </c>
      <c r="Z21" s="8">
        <f t="shared" si="5"/>
        <v>1.7796565384572496E-2</v>
      </c>
      <c r="AA21" s="8">
        <f t="shared" si="6"/>
        <v>8.5765996037019492E-4</v>
      </c>
      <c r="AB21" s="8">
        <f t="shared" si="7"/>
        <v>3.4199736350770801E-3</v>
      </c>
      <c r="AC21" s="34">
        <f t="shared" si="8"/>
        <v>4.8482756380451949E-6</v>
      </c>
      <c r="AD21" s="33">
        <f t="shared" si="9"/>
        <v>0.45483648233004831</v>
      </c>
      <c r="AE21" s="9">
        <f t="shared" si="10"/>
        <v>3.5151591237210469E-2</v>
      </c>
      <c r="AF21" s="9">
        <f t="shared" si="11"/>
        <v>5.6493628774088259E-4</v>
      </c>
      <c r="AG21" s="9">
        <f t="shared" si="12"/>
        <v>0.22176887828761535</v>
      </c>
      <c r="AH21" s="9">
        <f t="shared" si="13"/>
        <v>0.27418241165024165</v>
      </c>
      <c r="AI21" s="9">
        <f t="shared" si="14"/>
        <v>0</v>
      </c>
      <c r="AJ21" s="35">
        <f t="shared" si="15"/>
        <v>1.3495700207143305E-2</v>
      </c>
      <c r="AK21" s="5">
        <f t="shared" si="16"/>
        <v>0</v>
      </c>
      <c r="AL21" s="33">
        <f t="shared" si="17"/>
        <v>0.89074678136366259</v>
      </c>
      <c r="AM21" s="9">
        <f t="shared" si="18"/>
        <v>6.7061659257548645E-2</v>
      </c>
      <c r="AN21" s="9">
        <f t="shared" si="19"/>
        <v>1.0906799068568019E-3</v>
      </c>
      <c r="AO21" s="9">
        <f t="shared" si="20"/>
        <v>1.6986124742605316E-2</v>
      </c>
      <c r="AP21" s="9">
        <f t="shared" si="21"/>
        <v>1.9761657333102398E-2</v>
      </c>
      <c r="AQ21" s="9">
        <f t="shared" si="22"/>
        <v>8.5108634990281541E-4</v>
      </c>
      <c r="AR21" s="9">
        <f t="shared" si="23"/>
        <v>3.4971999307199355E-3</v>
      </c>
      <c r="AS21" s="5">
        <f t="shared" si="24"/>
        <v>4.8111156014856723E-6</v>
      </c>
    </row>
    <row r="22" spans="2:45" s="1" customFormat="1" x14ac:dyDescent="0.25">
      <c r="B22" s="154">
        <f t="shared" si="28"/>
        <v>2011</v>
      </c>
      <c r="C22" s="19">
        <f>DENSIDAD!C22</f>
        <v>1934421</v>
      </c>
      <c r="D22" s="20">
        <f>DENSIDAD!D22</f>
        <v>7530</v>
      </c>
      <c r="E22" s="21">
        <f>DENSIDAD!E22</f>
        <v>145522</v>
      </c>
      <c r="F22" s="22">
        <f>DENSIDAD!F22</f>
        <v>606</v>
      </c>
      <c r="G22" s="19">
        <f>DENSIDAD!G22</f>
        <v>0</v>
      </c>
      <c r="H22" s="20">
        <f>DENSIDAD!H22</f>
        <v>0</v>
      </c>
      <c r="I22" s="21">
        <f>DENSIDAD!I22</f>
        <v>60940</v>
      </c>
      <c r="J22" s="22">
        <f>DENSIDAD!J22</f>
        <v>4154</v>
      </c>
      <c r="K22" s="19">
        <f>DENSIDAD!K22</f>
        <v>42463</v>
      </c>
      <c r="L22" s="20">
        <f>DENSIDAD!L22</f>
        <v>4834</v>
      </c>
      <c r="M22" s="21">
        <f>DENSIDAD!M22</f>
        <v>2390</v>
      </c>
      <c r="N22" s="22">
        <f>DENSIDAD!N22</f>
        <v>0</v>
      </c>
      <c r="O22" s="19">
        <f>DENSIDAD!O22</f>
        <v>8345</v>
      </c>
      <c r="P22" s="20">
        <f>DENSIDAD!P22</f>
        <v>271</v>
      </c>
      <c r="Q22" s="21">
        <f>DENSIDAD!Q22</f>
        <v>10</v>
      </c>
      <c r="R22" s="20">
        <f>DENSIDAD!R22</f>
        <v>0</v>
      </c>
      <c r="S22" s="19">
        <f t="shared" si="30"/>
        <v>2194091</v>
      </c>
      <c r="T22" s="20">
        <f t="shared" si="31"/>
        <v>17395</v>
      </c>
      <c r="U22" s="115">
        <f t="shared" si="0"/>
        <v>2211486</v>
      </c>
      <c r="V22" s="33">
        <f t="shared" si="1"/>
        <v>0.8816503052972734</v>
      </c>
      <c r="W22" s="9">
        <f t="shared" si="2"/>
        <v>6.6324505227905312E-2</v>
      </c>
      <c r="X22" s="9">
        <f t="shared" si="3"/>
        <v>0</v>
      </c>
      <c r="Y22" s="9">
        <f t="shared" si="4"/>
        <v>2.7774600050772733E-2</v>
      </c>
      <c r="Z22" s="8">
        <f t="shared" si="5"/>
        <v>1.9353344961535325E-2</v>
      </c>
      <c r="AA22" s="8">
        <f t="shared" si="6"/>
        <v>1.0892893685813395E-3</v>
      </c>
      <c r="AB22" s="8">
        <f t="shared" si="7"/>
        <v>3.8033973978289872E-3</v>
      </c>
      <c r="AC22" s="34">
        <f t="shared" si="8"/>
        <v>4.557696102850793E-6</v>
      </c>
      <c r="AD22" s="33">
        <f t="shared" si="9"/>
        <v>0.43288301235987353</v>
      </c>
      <c r="AE22" s="9">
        <f t="shared" si="10"/>
        <v>3.4837597010635241E-2</v>
      </c>
      <c r="AF22" s="9">
        <f t="shared" si="11"/>
        <v>0</v>
      </c>
      <c r="AG22" s="9">
        <f t="shared" si="12"/>
        <v>0.23880425409600459</v>
      </c>
      <c r="AH22" s="9">
        <f t="shared" si="13"/>
        <v>0.27789594711123888</v>
      </c>
      <c r="AI22" s="9">
        <f t="shared" si="14"/>
        <v>0</v>
      </c>
      <c r="AJ22" s="35">
        <f t="shared" si="15"/>
        <v>1.5579189422247772E-2</v>
      </c>
      <c r="AK22" s="5">
        <f t="shared" si="16"/>
        <v>0</v>
      </c>
      <c r="AL22" s="33">
        <f t="shared" si="17"/>
        <v>0.87812041315206157</v>
      </c>
      <c r="AM22" s="9">
        <f t="shared" si="18"/>
        <v>6.6076837022707807E-2</v>
      </c>
      <c r="AN22" s="9">
        <f t="shared" si="19"/>
        <v>0</v>
      </c>
      <c r="AO22" s="9">
        <f t="shared" si="20"/>
        <v>2.9434506933347079E-2</v>
      </c>
      <c r="AP22" s="9">
        <f t="shared" si="21"/>
        <v>2.1386976901504238E-2</v>
      </c>
      <c r="AQ22" s="9">
        <f t="shared" si="22"/>
        <v>1.0807212887623979E-3</v>
      </c>
      <c r="AR22" s="9">
        <f t="shared" si="23"/>
        <v>3.8960228552204264E-3</v>
      </c>
      <c r="AS22" s="5">
        <f t="shared" si="24"/>
        <v>4.5218463964953879E-6</v>
      </c>
    </row>
    <row r="23" spans="2:45" s="1" customFormat="1" ht="15.75" thickBot="1" x14ac:dyDescent="0.3">
      <c r="B23" s="156">
        <f t="shared" si="28"/>
        <v>2012</v>
      </c>
      <c r="C23" s="24">
        <f>DENSIDAD!C23</f>
        <v>1990709</v>
      </c>
      <c r="D23" s="25">
        <f>DENSIDAD!D23</f>
        <v>9223</v>
      </c>
      <c r="E23" s="26">
        <f>DENSIDAD!E23</f>
        <v>148768</v>
      </c>
      <c r="F23" s="27">
        <f>DENSIDAD!F23</f>
        <v>610</v>
      </c>
      <c r="G23" s="24">
        <f>DENSIDAD!G23</f>
        <v>0</v>
      </c>
      <c r="H23" s="25">
        <f>DENSIDAD!H23</f>
        <v>0</v>
      </c>
      <c r="I23" s="26">
        <f>DENSIDAD!I23</f>
        <v>89965</v>
      </c>
      <c r="J23" s="27">
        <f>DENSIDAD!J23</f>
        <v>5639</v>
      </c>
      <c r="K23" s="24">
        <f>DENSIDAD!K23</f>
        <v>49230</v>
      </c>
      <c r="L23" s="25">
        <f>DENSIDAD!L23</f>
        <v>4632</v>
      </c>
      <c r="M23" s="26">
        <f>DENSIDAD!M23</f>
        <v>3052</v>
      </c>
      <c r="N23" s="27">
        <f>DENSIDAD!N23</f>
        <v>0</v>
      </c>
      <c r="O23" s="24">
        <f>DENSIDAD!O23</f>
        <v>6563</v>
      </c>
      <c r="P23" s="25">
        <f>DENSIDAD!P23</f>
        <v>271</v>
      </c>
      <c r="Q23" s="26">
        <f>DENSIDAD!Q23</f>
        <v>10</v>
      </c>
      <c r="R23" s="25">
        <f>DENSIDAD!R23</f>
        <v>0</v>
      </c>
      <c r="S23" s="24">
        <f t="shared" si="30"/>
        <v>2288297</v>
      </c>
      <c r="T23" s="25">
        <f t="shared" si="31"/>
        <v>20375</v>
      </c>
      <c r="U23" s="119">
        <f t="shared" si="0"/>
        <v>2308672</v>
      </c>
      <c r="V23" s="36">
        <f t="shared" si="1"/>
        <v>0.86995219589065576</v>
      </c>
      <c r="W23" s="11">
        <f t="shared" si="2"/>
        <v>6.5012539893204421E-2</v>
      </c>
      <c r="X23" s="11">
        <f t="shared" si="3"/>
        <v>0</v>
      </c>
      <c r="Y23" s="11">
        <f t="shared" si="4"/>
        <v>3.9315263709212574E-2</v>
      </c>
      <c r="Z23" s="37">
        <f t="shared" si="5"/>
        <v>2.1513815732835378E-2</v>
      </c>
      <c r="AA23" s="37">
        <f t="shared" si="6"/>
        <v>1.3337429538211167E-3</v>
      </c>
      <c r="AB23" s="37">
        <f t="shared" si="7"/>
        <v>2.8680717581677554E-3</v>
      </c>
      <c r="AC23" s="38">
        <f t="shared" si="8"/>
        <v>4.3700621029525451E-6</v>
      </c>
      <c r="AD23" s="36">
        <f t="shared" si="9"/>
        <v>0.45266257668711657</v>
      </c>
      <c r="AE23" s="11">
        <f t="shared" si="10"/>
        <v>2.9938650306748468E-2</v>
      </c>
      <c r="AF23" s="11">
        <f t="shared" si="11"/>
        <v>0</v>
      </c>
      <c r="AG23" s="11">
        <f t="shared" si="12"/>
        <v>0.27676073619631902</v>
      </c>
      <c r="AH23" s="11">
        <f t="shared" si="13"/>
        <v>0.22733742331288342</v>
      </c>
      <c r="AI23" s="11">
        <f t="shared" si="14"/>
        <v>0</v>
      </c>
      <c r="AJ23" s="39">
        <f t="shared" si="15"/>
        <v>1.3300613496932515E-2</v>
      </c>
      <c r="AK23" s="6">
        <f t="shared" si="16"/>
        <v>0</v>
      </c>
      <c r="AL23" s="36">
        <f t="shared" si="17"/>
        <v>0.86626943974717929</v>
      </c>
      <c r="AM23" s="11">
        <f t="shared" si="18"/>
        <v>6.4702998087212041E-2</v>
      </c>
      <c r="AN23" s="11">
        <f t="shared" si="19"/>
        <v>0</v>
      </c>
      <c r="AO23" s="11">
        <f t="shared" si="20"/>
        <v>4.1410819726665375E-2</v>
      </c>
      <c r="AP23" s="11">
        <f t="shared" si="21"/>
        <v>2.333029551187869E-2</v>
      </c>
      <c r="AQ23" s="11">
        <f t="shared" si="22"/>
        <v>1.3219721121060072E-3</v>
      </c>
      <c r="AR23" s="11">
        <f t="shared" si="23"/>
        <v>2.9601433204890083E-3</v>
      </c>
      <c r="AS23" s="6">
        <f t="shared" si="24"/>
        <v>4.331494469547861E-6</v>
      </c>
    </row>
    <row r="24" spans="2:45" x14ac:dyDescent="0.25">
      <c r="B24" s="157">
        <v>41275</v>
      </c>
      <c r="C24" s="15">
        <f>DENSIDAD!C24</f>
        <v>1997639</v>
      </c>
      <c r="D24" s="16">
        <f>DENSIDAD!D24</f>
        <v>9292</v>
      </c>
      <c r="E24" s="17">
        <f>DENSIDAD!E24</f>
        <v>148993</v>
      </c>
      <c r="F24" s="18">
        <f>DENSIDAD!F24</f>
        <v>611</v>
      </c>
      <c r="G24" s="15">
        <f>DENSIDAD!G24</f>
        <v>0</v>
      </c>
      <c r="H24" s="16">
        <f>DENSIDAD!H24</f>
        <v>0</v>
      </c>
      <c r="I24" s="17">
        <f>DENSIDAD!I24</f>
        <v>90474</v>
      </c>
      <c r="J24" s="18">
        <f>DENSIDAD!J24</f>
        <v>5350</v>
      </c>
      <c r="K24" s="15">
        <f>DENSIDAD!K24</f>
        <v>49392</v>
      </c>
      <c r="L24" s="16">
        <f>DENSIDAD!L24</f>
        <v>4763</v>
      </c>
      <c r="M24" s="17">
        <f>DENSIDAD!M24</f>
        <v>2996</v>
      </c>
      <c r="N24" s="18">
        <f>DENSIDAD!N24</f>
        <v>0</v>
      </c>
      <c r="O24" s="15">
        <f>DENSIDAD!O24</f>
        <v>6552</v>
      </c>
      <c r="P24" s="16">
        <f>DENSIDAD!P24</f>
        <v>289</v>
      </c>
      <c r="Q24" s="17">
        <f>DENSIDAD!Q24</f>
        <v>10</v>
      </c>
      <c r="R24" s="16">
        <f>DENSIDAD!R24</f>
        <v>0</v>
      </c>
      <c r="S24" s="15">
        <f t="shared" si="30"/>
        <v>2296056</v>
      </c>
      <c r="T24" s="16">
        <f t="shared" si="31"/>
        <v>20305</v>
      </c>
      <c r="U24" s="120">
        <f t="shared" si="0"/>
        <v>2316361</v>
      </c>
      <c r="V24" s="31">
        <f t="shared" si="1"/>
        <v>0.87003060900953633</v>
      </c>
      <c r="W24" s="10">
        <f t="shared" si="2"/>
        <v>6.4890838899399672E-2</v>
      </c>
      <c r="X24" s="10">
        <f t="shared" si="3"/>
        <v>0</v>
      </c>
      <c r="Y24" s="10">
        <f t="shared" si="4"/>
        <v>3.9404091189413501E-2</v>
      </c>
      <c r="Z24" s="10">
        <f t="shared" si="5"/>
        <v>2.1511670447062266E-2</v>
      </c>
      <c r="AA24" s="10">
        <f t="shared" si="6"/>
        <v>1.3048462232628471E-3</v>
      </c>
      <c r="AB24" s="10">
        <f t="shared" si="7"/>
        <v>2.8535889368551987E-3</v>
      </c>
      <c r="AC24" s="4">
        <f t="shared" si="8"/>
        <v>4.3552944701697167E-6</v>
      </c>
      <c r="AD24" s="31">
        <f t="shared" si="9"/>
        <v>0.45762127554789461</v>
      </c>
      <c r="AE24" s="10">
        <f t="shared" si="10"/>
        <v>3.0091110563900517E-2</v>
      </c>
      <c r="AF24" s="10">
        <f t="shared" si="11"/>
        <v>0</v>
      </c>
      <c r="AG24" s="10">
        <f t="shared" si="12"/>
        <v>0.26348190100960356</v>
      </c>
      <c r="AH24" s="10">
        <f t="shared" si="13"/>
        <v>0.23457276532873678</v>
      </c>
      <c r="AI24" s="10">
        <f t="shared" si="14"/>
        <v>0</v>
      </c>
      <c r="AJ24" s="32">
        <f t="shared" si="15"/>
        <v>1.4232947549864565E-2</v>
      </c>
      <c r="AK24" s="4">
        <f t="shared" si="16"/>
        <v>0</v>
      </c>
      <c r="AL24" s="31">
        <f t="shared" si="17"/>
        <v>0.86641546805528158</v>
      </c>
      <c r="AM24" s="10">
        <f t="shared" si="18"/>
        <v>6.4585787793871502E-2</v>
      </c>
      <c r="AN24" s="10">
        <f t="shared" si="19"/>
        <v>0</v>
      </c>
      <c r="AO24" s="10">
        <f t="shared" si="20"/>
        <v>4.1368335937274028E-2</v>
      </c>
      <c r="AP24" s="10">
        <f t="shared" si="21"/>
        <v>2.3379343720603137E-2</v>
      </c>
      <c r="AQ24" s="10">
        <f t="shared" si="22"/>
        <v>1.293408065495836E-3</v>
      </c>
      <c r="AR24" s="10">
        <f t="shared" si="23"/>
        <v>2.9533393111004719E-3</v>
      </c>
      <c r="AS24" s="4">
        <f t="shared" si="24"/>
        <v>4.3171163734840985E-6</v>
      </c>
    </row>
    <row r="25" spans="2:45" x14ac:dyDescent="0.25">
      <c r="B25" s="158">
        <v>41306</v>
      </c>
      <c r="C25" s="19">
        <f>DENSIDAD!C25</f>
        <v>2001362</v>
      </c>
      <c r="D25" s="20">
        <f>DENSIDAD!D25</f>
        <v>9359</v>
      </c>
      <c r="E25" s="21">
        <f>DENSIDAD!E25</f>
        <v>149291</v>
      </c>
      <c r="F25" s="22">
        <f>DENSIDAD!F25</f>
        <v>614</v>
      </c>
      <c r="G25" s="19">
        <f>DENSIDAD!G25</f>
        <v>0</v>
      </c>
      <c r="H25" s="20">
        <f>DENSIDAD!H25</f>
        <v>0</v>
      </c>
      <c r="I25" s="21">
        <f>DENSIDAD!I25</f>
        <v>92202</v>
      </c>
      <c r="J25" s="22">
        <f>DENSIDAD!J25</f>
        <v>4552</v>
      </c>
      <c r="K25" s="19">
        <f>DENSIDAD!K25</f>
        <v>51128</v>
      </c>
      <c r="L25" s="20">
        <f>DENSIDAD!L25</f>
        <v>4656</v>
      </c>
      <c r="M25" s="21">
        <f>DENSIDAD!M25</f>
        <v>3256</v>
      </c>
      <c r="N25" s="22">
        <f>DENSIDAD!N25</f>
        <v>0</v>
      </c>
      <c r="O25" s="19">
        <f>DENSIDAD!O25</f>
        <v>6305</v>
      </c>
      <c r="P25" s="20">
        <f>DENSIDAD!P25</f>
        <v>294</v>
      </c>
      <c r="Q25" s="21">
        <f>DENSIDAD!Q25</f>
        <v>10</v>
      </c>
      <c r="R25" s="20">
        <f>DENSIDAD!R25</f>
        <v>0</v>
      </c>
      <c r="S25" s="19">
        <f t="shared" si="30"/>
        <v>2303554</v>
      </c>
      <c r="T25" s="20">
        <f t="shared" si="31"/>
        <v>19475</v>
      </c>
      <c r="U25" s="115">
        <f t="shared" si="0"/>
        <v>2323029</v>
      </c>
      <c r="V25" s="33">
        <f t="shared" si="1"/>
        <v>0.86881488343663749</v>
      </c>
      <c r="W25" s="9">
        <f t="shared" si="2"/>
        <v>6.480898646178905E-2</v>
      </c>
      <c r="X25" s="9">
        <f t="shared" si="3"/>
        <v>0</v>
      </c>
      <c r="Y25" s="9">
        <f t="shared" si="4"/>
        <v>4.0025977250804624E-2</v>
      </c>
      <c r="Z25" s="8">
        <f t="shared" si="5"/>
        <v>2.219526870218801E-2</v>
      </c>
      <c r="AA25" s="8">
        <f t="shared" si="6"/>
        <v>1.4134680584870162E-3</v>
      </c>
      <c r="AB25" s="8">
        <f t="shared" si="7"/>
        <v>2.7370749719780826E-3</v>
      </c>
      <c r="AC25" s="34">
        <f t="shared" si="8"/>
        <v>4.3411181157463643E-6</v>
      </c>
      <c r="AD25" s="33">
        <f t="shared" si="9"/>
        <v>0.48056482670089856</v>
      </c>
      <c r="AE25" s="9">
        <f t="shared" si="10"/>
        <v>3.1527599486521181E-2</v>
      </c>
      <c r="AF25" s="9">
        <f t="shared" si="11"/>
        <v>0</v>
      </c>
      <c r="AG25" s="9">
        <f t="shared" si="12"/>
        <v>0.23373555840821567</v>
      </c>
      <c r="AH25" s="9">
        <f t="shared" si="13"/>
        <v>0.23907573812580232</v>
      </c>
      <c r="AI25" s="9">
        <f t="shared" si="14"/>
        <v>0</v>
      </c>
      <c r="AJ25" s="35">
        <f t="shared" si="15"/>
        <v>1.509627727856226E-2</v>
      </c>
      <c r="AK25" s="5">
        <f t="shared" si="16"/>
        <v>0</v>
      </c>
      <c r="AL25" s="33">
        <f t="shared" si="17"/>
        <v>0.86556000807566325</v>
      </c>
      <c r="AM25" s="9">
        <f t="shared" si="18"/>
        <v>6.4529973581905348E-2</v>
      </c>
      <c r="AN25" s="9">
        <f t="shared" si="19"/>
        <v>0</v>
      </c>
      <c r="AO25" s="9">
        <f t="shared" si="20"/>
        <v>4.1649932049922754E-2</v>
      </c>
      <c r="AP25" s="9">
        <f t="shared" si="21"/>
        <v>2.4013475509776245E-2</v>
      </c>
      <c r="AQ25" s="9">
        <f t="shared" si="22"/>
        <v>1.4016183181527221E-3</v>
      </c>
      <c r="AR25" s="9">
        <f t="shared" si="23"/>
        <v>2.8406877400152992E-3</v>
      </c>
      <c r="AS25" s="5">
        <f t="shared" si="24"/>
        <v>4.3047245643511123E-6</v>
      </c>
    </row>
    <row r="26" spans="2:45" x14ac:dyDescent="0.25">
      <c r="B26" s="158">
        <v>41334</v>
      </c>
      <c r="C26" s="19">
        <f>DENSIDAD!C26</f>
        <v>2006736</v>
      </c>
      <c r="D26" s="20">
        <f>DENSIDAD!D26</f>
        <v>9363</v>
      </c>
      <c r="E26" s="21">
        <f>DENSIDAD!E26</f>
        <v>149551</v>
      </c>
      <c r="F26" s="22">
        <f>DENSIDAD!F26</f>
        <v>614</v>
      </c>
      <c r="G26" s="19">
        <f>DENSIDAD!G26</f>
        <v>0</v>
      </c>
      <c r="H26" s="20">
        <f>DENSIDAD!H26</f>
        <v>0</v>
      </c>
      <c r="I26" s="21">
        <f>DENSIDAD!I26</f>
        <v>94378</v>
      </c>
      <c r="J26" s="22">
        <f>DENSIDAD!J26</f>
        <v>4704</v>
      </c>
      <c r="K26" s="19">
        <f>DENSIDAD!K26</f>
        <v>51769</v>
      </c>
      <c r="L26" s="20">
        <f>DENSIDAD!L26</f>
        <v>4793</v>
      </c>
      <c r="M26" s="21">
        <f>DENSIDAD!M26</f>
        <v>3407</v>
      </c>
      <c r="N26" s="22">
        <f>DENSIDAD!N26</f>
        <v>0</v>
      </c>
      <c r="O26" s="19">
        <f>DENSIDAD!O26</f>
        <v>6306</v>
      </c>
      <c r="P26" s="20">
        <f>DENSIDAD!P26</f>
        <v>294</v>
      </c>
      <c r="Q26" s="21">
        <f>DENSIDAD!Q26</f>
        <v>10</v>
      </c>
      <c r="R26" s="20">
        <f>DENSIDAD!R26</f>
        <v>0</v>
      </c>
      <c r="S26" s="19">
        <f t="shared" si="30"/>
        <v>2312157</v>
      </c>
      <c r="T26" s="20">
        <f t="shared" si="31"/>
        <v>19768</v>
      </c>
      <c r="U26" s="115">
        <f t="shared" si="0"/>
        <v>2331925</v>
      </c>
      <c r="V26" s="33">
        <f t="shared" si="1"/>
        <v>0.86790646136918903</v>
      </c>
      <c r="W26" s="9">
        <f t="shared" si="2"/>
        <v>6.4680296363957987E-2</v>
      </c>
      <c r="X26" s="9">
        <f t="shared" si="3"/>
        <v>0</v>
      </c>
      <c r="Y26" s="9">
        <f t="shared" si="4"/>
        <v>4.081816243447136E-2</v>
      </c>
      <c r="Z26" s="8">
        <f t="shared" si="5"/>
        <v>2.2389915563692259E-2</v>
      </c>
      <c r="AA26" s="8">
        <f t="shared" si="6"/>
        <v>1.4735158555409516E-3</v>
      </c>
      <c r="AB26" s="8">
        <f t="shared" si="7"/>
        <v>2.7273234473264574E-3</v>
      </c>
      <c r="AC26" s="34">
        <f t="shared" si="8"/>
        <v>4.3249658219575916E-6</v>
      </c>
      <c r="AD26" s="33">
        <f t="shared" si="9"/>
        <v>0.47364427357345207</v>
      </c>
      <c r="AE26" s="9">
        <f t="shared" si="10"/>
        <v>3.1060299473897209E-2</v>
      </c>
      <c r="AF26" s="9">
        <f t="shared" si="11"/>
        <v>0</v>
      </c>
      <c r="AG26" s="9">
        <f t="shared" si="12"/>
        <v>0.23796033994334279</v>
      </c>
      <c r="AH26" s="9">
        <f t="shared" si="13"/>
        <v>0.24246256576284905</v>
      </c>
      <c r="AI26" s="9">
        <f t="shared" si="14"/>
        <v>0</v>
      </c>
      <c r="AJ26" s="35">
        <f t="shared" si="15"/>
        <v>1.4872521246458924E-2</v>
      </c>
      <c r="AK26" s="5">
        <f t="shared" si="16"/>
        <v>0</v>
      </c>
      <c r="AL26" s="33">
        <f t="shared" si="17"/>
        <v>0.86456425485382249</v>
      </c>
      <c r="AM26" s="9">
        <f t="shared" si="18"/>
        <v>6.4395295732066857E-2</v>
      </c>
      <c r="AN26" s="9">
        <f t="shared" si="19"/>
        <v>0</v>
      </c>
      <c r="AO26" s="9">
        <f t="shared" si="20"/>
        <v>4.2489359649216851E-2</v>
      </c>
      <c r="AP26" s="9">
        <f t="shared" si="21"/>
        <v>2.4255497067873111E-2</v>
      </c>
      <c r="AQ26" s="9">
        <f t="shared" si="22"/>
        <v>1.4610246899021196E-3</v>
      </c>
      <c r="AR26" s="9">
        <f t="shared" si="23"/>
        <v>2.8302797045359519E-3</v>
      </c>
      <c r="AS26" s="5">
        <f t="shared" si="24"/>
        <v>4.2883025826302301E-6</v>
      </c>
    </row>
    <row r="27" spans="2:45" x14ac:dyDescent="0.25">
      <c r="B27" s="158">
        <v>41365</v>
      </c>
      <c r="C27" s="19">
        <f>DENSIDAD!C27</f>
        <v>2020651</v>
      </c>
      <c r="D27" s="20">
        <f>DENSIDAD!D27</f>
        <v>9312</v>
      </c>
      <c r="E27" s="21">
        <f>DENSIDAD!E27</f>
        <v>149844</v>
      </c>
      <c r="F27" s="22">
        <f>DENSIDAD!F27</f>
        <v>615</v>
      </c>
      <c r="G27" s="19">
        <f>DENSIDAD!G27</f>
        <v>0</v>
      </c>
      <c r="H27" s="20">
        <f>DENSIDAD!H27</f>
        <v>0</v>
      </c>
      <c r="I27" s="21">
        <f>DENSIDAD!I27</f>
        <v>95457</v>
      </c>
      <c r="J27" s="22">
        <f>DENSIDAD!J27</f>
        <v>4757</v>
      </c>
      <c r="K27" s="19">
        <f>DENSIDAD!K27</f>
        <v>51769</v>
      </c>
      <c r="L27" s="20">
        <f>DENSIDAD!L27</f>
        <v>4793</v>
      </c>
      <c r="M27" s="21">
        <f>DENSIDAD!M27</f>
        <v>3407</v>
      </c>
      <c r="N27" s="22">
        <f>DENSIDAD!N27</f>
        <v>0</v>
      </c>
      <c r="O27" s="19">
        <f>DENSIDAD!O27</f>
        <v>6291</v>
      </c>
      <c r="P27" s="20">
        <f>DENSIDAD!P27</f>
        <v>294</v>
      </c>
      <c r="Q27" s="21">
        <f>DENSIDAD!Q27</f>
        <v>10</v>
      </c>
      <c r="R27" s="20">
        <f>DENSIDAD!R27</f>
        <v>0</v>
      </c>
      <c r="S27" s="19">
        <f t="shared" si="30"/>
        <v>2327429</v>
      </c>
      <c r="T27" s="20">
        <f t="shared" si="31"/>
        <v>19771</v>
      </c>
      <c r="U27" s="115">
        <f t="shared" si="0"/>
        <v>2347200</v>
      </c>
      <c r="V27" s="33">
        <f t="shared" si="1"/>
        <v>0.86819017894853079</v>
      </c>
      <c r="W27" s="9">
        <f t="shared" si="2"/>
        <v>6.438177061469974E-2</v>
      </c>
      <c r="X27" s="9">
        <f t="shared" si="3"/>
        <v>0</v>
      </c>
      <c r="Y27" s="9">
        <f t="shared" si="4"/>
        <v>4.1013925666475756E-2</v>
      </c>
      <c r="Z27" s="8">
        <f t="shared" si="5"/>
        <v>2.2242998604898367E-2</v>
      </c>
      <c r="AA27" s="8">
        <f t="shared" si="6"/>
        <v>1.4638470174600385E-3</v>
      </c>
      <c r="AB27" s="8">
        <f t="shared" si="7"/>
        <v>2.7029825614444092E-3</v>
      </c>
      <c r="AC27" s="34">
        <f t="shared" si="8"/>
        <v>4.2965864909305508E-6</v>
      </c>
      <c r="AD27" s="33">
        <f t="shared" si="9"/>
        <v>0.47099286834252185</v>
      </c>
      <c r="AE27" s="9">
        <f t="shared" si="10"/>
        <v>3.1106165596075059E-2</v>
      </c>
      <c r="AF27" s="9">
        <f t="shared" si="11"/>
        <v>0</v>
      </c>
      <c r="AG27" s="9">
        <f t="shared" si="12"/>
        <v>0.24060492640736433</v>
      </c>
      <c r="AH27" s="9">
        <f t="shared" si="13"/>
        <v>0.24242577512518335</v>
      </c>
      <c r="AI27" s="9">
        <f t="shared" si="14"/>
        <v>0</v>
      </c>
      <c r="AJ27" s="35">
        <f t="shared" si="15"/>
        <v>1.4870264528855395E-2</v>
      </c>
      <c r="AK27" s="5">
        <f t="shared" si="16"/>
        <v>0</v>
      </c>
      <c r="AL27" s="33">
        <f t="shared" si="17"/>
        <v>0.86484449556918885</v>
      </c>
      <c r="AM27" s="9">
        <f t="shared" si="18"/>
        <v>6.4101482617586913E-2</v>
      </c>
      <c r="AN27" s="9">
        <f t="shared" si="19"/>
        <v>0</v>
      </c>
      <c r="AO27" s="9">
        <f t="shared" si="20"/>
        <v>4.2695126107702798E-2</v>
      </c>
      <c r="AP27" s="9">
        <f t="shared" si="21"/>
        <v>2.409764826175869E-2</v>
      </c>
      <c r="AQ27" s="9">
        <f t="shared" si="22"/>
        <v>1.4515167007498296E-3</v>
      </c>
      <c r="AR27" s="9">
        <f t="shared" si="23"/>
        <v>2.8054703476482618E-3</v>
      </c>
      <c r="AS27" s="5">
        <f t="shared" si="24"/>
        <v>4.2603953646898436E-6</v>
      </c>
    </row>
    <row r="28" spans="2:45" x14ac:dyDescent="0.25">
      <c r="B28" s="158">
        <v>41395</v>
      </c>
      <c r="C28" s="19">
        <f>DENSIDAD!C28</f>
        <v>2018580</v>
      </c>
      <c r="D28" s="20">
        <f>DENSIDAD!D28</f>
        <v>9427</v>
      </c>
      <c r="E28" s="21">
        <f>DENSIDAD!E28</f>
        <v>149858</v>
      </c>
      <c r="F28" s="22">
        <f>DENSIDAD!F28</f>
        <v>615</v>
      </c>
      <c r="G28" s="19">
        <f>DENSIDAD!G28</f>
        <v>0</v>
      </c>
      <c r="H28" s="20">
        <f>DENSIDAD!H28</f>
        <v>0</v>
      </c>
      <c r="I28" s="21">
        <f>DENSIDAD!I28</f>
        <v>96881</v>
      </c>
      <c r="J28" s="22">
        <f>DENSIDAD!J28</f>
        <v>4963</v>
      </c>
      <c r="K28" s="19">
        <f>DENSIDAD!K28</f>
        <v>53555</v>
      </c>
      <c r="L28" s="20">
        <f>DENSIDAD!L28</f>
        <v>4939</v>
      </c>
      <c r="M28" s="21">
        <f>DENSIDAD!M28</f>
        <v>3241</v>
      </c>
      <c r="N28" s="22">
        <f>DENSIDAD!N28</f>
        <v>0</v>
      </c>
      <c r="O28" s="19">
        <f>DENSIDAD!O28</f>
        <v>6291</v>
      </c>
      <c r="P28" s="20">
        <f>DENSIDAD!P28</f>
        <v>294</v>
      </c>
      <c r="Q28" s="21">
        <f>DENSIDAD!Q28</f>
        <v>10</v>
      </c>
      <c r="R28" s="20">
        <f>DENSIDAD!R28</f>
        <v>0</v>
      </c>
      <c r="S28" s="19">
        <f t="shared" si="30"/>
        <v>2328416</v>
      </c>
      <c r="T28" s="20">
        <f t="shared" si="31"/>
        <v>20238</v>
      </c>
      <c r="U28" s="115">
        <f t="shared" si="0"/>
        <v>2348654</v>
      </c>
      <c r="V28" s="33">
        <f t="shared" si="1"/>
        <v>0.86693271305471187</v>
      </c>
      <c r="W28" s="9">
        <f t="shared" si="2"/>
        <v>6.4360492283165899E-2</v>
      </c>
      <c r="X28" s="9">
        <f t="shared" si="3"/>
        <v>0</v>
      </c>
      <c r="Y28" s="8">
        <f t="shared" si="4"/>
        <v>4.1608114701153061E-2</v>
      </c>
      <c r="Z28" s="8">
        <f t="shared" si="5"/>
        <v>2.3000615010376153E-2</v>
      </c>
      <c r="AA28" s="8">
        <f t="shared" si="6"/>
        <v>1.3919334002171434E-3</v>
      </c>
      <c r="AB28" s="8">
        <f t="shared" si="7"/>
        <v>2.7018367851792805E-3</v>
      </c>
      <c r="AC28" s="34">
        <f t="shared" si="8"/>
        <v>4.2947651965971713E-6</v>
      </c>
      <c r="AD28" s="33">
        <f t="shared" si="9"/>
        <v>0.46580689791481372</v>
      </c>
      <c r="AE28" s="9">
        <f t="shared" si="10"/>
        <v>3.0388378298250817E-2</v>
      </c>
      <c r="AF28" s="9">
        <f t="shared" si="11"/>
        <v>0</v>
      </c>
      <c r="AG28" s="9">
        <f t="shared" si="12"/>
        <v>0.24523174226702243</v>
      </c>
      <c r="AH28" s="9">
        <f t="shared" si="13"/>
        <v>0.24404585433343215</v>
      </c>
      <c r="AI28" s="9">
        <f t="shared" si="14"/>
        <v>0</v>
      </c>
      <c r="AJ28" s="35">
        <f t="shared" si="15"/>
        <v>1.4527127186480878E-2</v>
      </c>
      <c r="AK28" s="5">
        <f t="shared" si="16"/>
        <v>0</v>
      </c>
      <c r="AL28" s="33">
        <f t="shared" si="17"/>
        <v>0.86347627194129062</v>
      </c>
      <c r="AM28" s="9">
        <f t="shared" si="18"/>
        <v>6.4067759661491225E-2</v>
      </c>
      <c r="AN28" s="9">
        <f t="shared" si="19"/>
        <v>0</v>
      </c>
      <c r="AO28" s="9">
        <f t="shared" si="20"/>
        <v>4.3362709023977139E-2</v>
      </c>
      <c r="AP28" s="9">
        <f t="shared" si="21"/>
        <v>2.4905328754256693E-2</v>
      </c>
      <c r="AQ28" s="9">
        <f t="shared" si="22"/>
        <v>1.3799393184351547E-3</v>
      </c>
      <c r="AR28" s="9">
        <f t="shared" si="23"/>
        <v>2.8037335427014793E-3</v>
      </c>
      <c r="AS28" s="5">
        <f t="shared" si="24"/>
        <v>4.2577578476863773E-6</v>
      </c>
    </row>
    <row r="29" spans="2:45" x14ac:dyDescent="0.25">
      <c r="B29" s="158">
        <v>41426</v>
      </c>
      <c r="C29" s="19">
        <f>DENSIDAD!C29</f>
        <v>2022435</v>
      </c>
      <c r="D29" s="20">
        <f>DENSIDAD!D29</f>
        <v>9410</v>
      </c>
      <c r="E29" s="21">
        <f>DENSIDAD!E29</f>
        <v>150078</v>
      </c>
      <c r="F29" s="22">
        <f>DENSIDAD!F29</f>
        <v>597</v>
      </c>
      <c r="G29" s="19">
        <f>DENSIDAD!G29</f>
        <v>0</v>
      </c>
      <c r="H29" s="20">
        <f>DENSIDAD!H29</f>
        <v>0</v>
      </c>
      <c r="I29" s="21">
        <f>DENSIDAD!I29</f>
        <v>98692</v>
      </c>
      <c r="J29" s="22">
        <f>DENSIDAD!J29</f>
        <v>5122</v>
      </c>
      <c r="K29" s="19">
        <f>DENSIDAD!K29</f>
        <v>55348</v>
      </c>
      <c r="L29" s="20">
        <f>DENSIDAD!L29</f>
        <v>5010</v>
      </c>
      <c r="M29" s="21">
        <f>DENSIDAD!M29</f>
        <v>3285</v>
      </c>
      <c r="N29" s="22">
        <f>DENSIDAD!N29</f>
        <v>0</v>
      </c>
      <c r="O29" s="19">
        <f>DENSIDAD!O29</f>
        <v>6288</v>
      </c>
      <c r="P29" s="20">
        <f>DENSIDAD!P29</f>
        <v>294</v>
      </c>
      <c r="Q29" s="21">
        <f>DENSIDAD!Q29</f>
        <v>10</v>
      </c>
      <c r="R29" s="20">
        <f>DENSIDAD!R29</f>
        <v>0</v>
      </c>
      <c r="S29" s="19">
        <f t="shared" si="30"/>
        <v>2336136</v>
      </c>
      <c r="T29" s="20">
        <f t="shared" si="31"/>
        <v>20433</v>
      </c>
      <c r="U29" s="115">
        <f t="shared" si="0"/>
        <v>2356569</v>
      </c>
      <c r="V29" s="33">
        <f t="shared" si="1"/>
        <v>0.86571800614347794</v>
      </c>
      <c r="W29" s="9">
        <f t="shared" si="2"/>
        <v>6.4241979062862775E-2</v>
      </c>
      <c r="X29" s="9">
        <f t="shared" si="3"/>
        <v>0</v>
      </c>
      <c r="Y29" s="9">
        <f t="shared" si="4"/>
        <v>4.2245828153840356E-2</v>
      </c>
      <c r="Z29" s="8">
        <f t="shared" si="5"/>
        <v>2.3692113815291575E-2</v>
      </c>
      <c r="AA29" s="8">
        <f t="shared" si="6"/>
        <v>1.4061681340469905E-3</v>
      </c>
      <c r="AB29" s="8">
        <f t="shared" si="7"/>
        <v>2.6916241177739652E-3</v>
      </c>
      <c r="AC29" s="34">
        <f t="shared" si="8"/>
        <v>4.2805727063835323E-6</v>
      </c>
      <c r="AD29" s="33">
        <f t="shared" si="9"/>
        <v>0.4605295355552293</v>
      </c>
      <c r="AE29" s="9">
        <f t="shared" si="10"/>
        <v>2.9217442372632508E-2</v>
      </c>
      <c r="AF29" s="9">
        <f t="shared" si="11"/>
        <v>0</v>
      </c>
      <c r="AG29" s="9">
        <f t="shared" si="12"/>
        <v>0.25067293104292077</v>
      </c>
      <c r="AH29" s="9">
        <f t="shared" si="13"/>
        <v>0.24519160182058436</v>
      </c>
      <c r="AI29" s="9">
        <f t="shared" si="14"/>
        <v>0</v>
      </c>
      <c r="AJ29" s="35">
        <f t="shared" si="15"/>
        <v>1.4388489208633094E-2</v>
      </c>
      <c r="AK29" s="5">
        <f t="shared" si="16"/>
        <v>0</v>
      </c>
      <c r="AL29" s="33">
        <f t="shared" si="17"/>
        <v>0.86220475615184622</v>
      </c>
      <c r="AM29" s="9">
        <f t="shared" si="18"/>
        <v>6.3938293340869715E-2</v>
      </c>
      <c r="AN29" s="9">
        <f t="shared" si="19"/>
        <v>0</v>
      </c>
      <c r="AO29" s="9">
        <f t="shared" si="20"/>
        <v>4.405302794019611E-2</v>
      </c>
      <c r="AP29" s="9">
        <f t="shared" si="21"/>
        <v>2.5612659760864204E-2</v>
      </c>
      <c r="AQ29" s="9">
        <f t="shared" si="22"/>
        <v>1.3939757333649046E-3</v>
      </c>
      <c r="AR29" s="9">
        <f t="shared" si="23"/>
        <v>2.7930436155274895E-3</v>
      </c>
      <c r="AS29" s="5">
        <f t="shared" si="24"/>
        <v>4.2434573314000143E-6</v>
      </c>
    </row>
    <row r="30" spans="2:45" x14ac:dyDescent="0.25">
      <c r="B30" s="158">
        <v>41456</v>
      </c>
      <c r="C30" s="19">
        <f>DENSIDAD!C30</f>
        <v>2028191</v>
      </c>
      <c r="D30" s="20">
        <f>DENSIDAD!D30</f>
        <v>9298</v>
      </c>
      <c r="E30" s="21">
        <f>DENSIDAD!E30</f>
        <v>150798</v>
      </c>
      <c r="F30" s="22">
        <f>DENSIDAD!F30</f>
        <v>597</v>
      </c>
      <c r="G30" s="19">
        <f>DENSIDAD!G30</f>
        <v>0</v>
      </c>
      <c r="H30" s="20">
        <f>DENSIDAD!H30</f>
        <v>0</v>
      </c>
      <c r="I30" s="21">
        <f>DENSIDAD!I30</f>
        <v>99624</v>
      </c>
      <c r="J30" s="22">
        <f>DENSIDAD!J30</f>
        <v>5146</v>
      </c>
      <c r="K30" s="19">
        <f>DENSIDAD!K30</f>
        <v>56676</v>
      </c>
      <c r="L30" s="20">
        <f>DENSIDAD!L30</f>
        <v>4961</v>
      </c>
      <c r="M30" s="21">
        <f>DENSIDAD!M30</f>
        <v>3282</v>
      </c>
      <c r="N30" s="22">
        <f>DENSIDAD!N30</f>
        <v>0</v>
      </c>
      <c r="O30" s="19">
        <f>DENSIDAD!O30</f>
        <v>6284</v>
      </c>
      <c r="P30" s="20">
        <f>DENSIDAD!P30</f>
        <v>294</v>
      </c>
      <c r="Q30" s="21">
        <f>DENSIDAD!Q30</f>
        <v>7</v>
      </c>
      <c r="R30" s="20">
        <f>DENSIDAD!R30</f>
        <v>0</v>
      </c>
      <c r="S30" s="19">
        <f t="shared" si="30"/>
        <v>2344862</v>
      </c>
      <c r="T30" s="20">
        <f t="shared" si="31"/>
        <v>20296</v>
      </c>
      <c r="U30" s="115">
        <f t="shared" si="0"/>
        <v>2365158</v>
      </c>
      <c r="V30" s="33">
        <f t="shared" si="1"/>
        <v>0.86495111439393879</v>
      </c>
      <c r="W30" s="9">
        <f t="shared" si="2"/>
        <v>6.4309967921353156E-2</v>
      </c>
      <c r="X30" s="9">
        <f t="shared" si="3"/>
        <v>0</v>
      </c>
      <c r="Y30" s="9">
        <f t="shared" si="4"/>
        <v>4.2486082336615119E-2</v>
      </c>
      <c r="Z30" s="8">
        <f t="shared" si="5"/>
        <v>2.4170292324239125E-2</v>
      </c>
      <c r="AA30" s="8">
        <f t="shared" si="6"/>
        <v>1.3996559285791659E-3</v>
      </c>
      <c r="AB30" s="8">
        <f t="shared" si="7"/>
        <v>2.6799018449699813E-3</v>
      </c>
      <c r="AC30" s="34">
        <f t="shared" si="8"/>
        <v>2.985250304708763E-6</v>
      </c>
      <c r="AD30" s="33">
        <f t="shared" si="9"/>
        <v>0.45811982656681122</v>
      </c>
      <c r="AE30" s="9">
        <f t="shared" si="10"/>
        <v>2.9414662987780844E-2</v>
      </c>
      <c r="AF30" s="9">
        <f t="shared" si="11"/>
        <v>0</v>
      </c>
      <c r="AG30" s="9">
        <f t="shared" si="12"/>
        <v>0.25354749704375246</v>
      </c>
      <c r="AH30" s="9">
        <f t="shared" si="13"/>
        <v>0.24443240047299961</v>
      </c>
      <c r="AI30" s="9">
        <f t="shared" si="14"/>
        <v>0</v>
      </c>
      <c r="AJ30" s="35">
        <f t="shared" si="15"/>
        <v>1.4485612928655894E-2</v>
      </c>
      <c r="AK30" s="5">
        <f t="shared" si="16"/>
        <v>0</v>
      </c>
      <c r="AL30" s="33">
        <f t="shared" si="17"/>
        <v>0.86145999548444541</v>
      </c>
      <c r="AM30" s="9">
        <f t="shared" si="18"/>
        <v>6.4010522764229708E-2</v>
      </c>
      <c r="AN30" s="9">
        <f t="shared" si="19"/>
        <v>0</v>
      </c>
      <c r="AO30" s="9">
        <f t="shared" si="20"/>
        <v>4.4297252022909253E-2</v>
      </c>
      <c r="AP30" s="9">
        <f t="shared" si="21"/>
        <v>2.6060415414107641E-2</v>
      </c>
      <c r="AQ30" s="9">
        <f t="shared" si="22"/>
        <v>1.3876451382952007E-3</v>
      </c>
      <c r="AR30" s="9">
        <f t="shared" si="23"/>
        <v>2.7812095428719772E-3</v>
      </c>
      <c r="AS30" s="5">
        <f t="shared" si="24"/>
        <v>2.9596331407880574E-6</v>
      </c>
    </row>
    <row r="31" spans="2:45" x14ac:dyDescent="0.25">
      <c r="B31" s="158">
        <v>41487</v>
      </c>
      <c r="C31" s="19">
        <f>DENSIDAD!C31</f>
        <v>2033371</v>
      </c>
      <c r="D31" s="20">
        <f>DENSIDAD!D31</f>
        <v>9186</v>
      </c>
      <c r="E31" s="21">
        <f>DENSIDAD!E31</f>
        <v>150918</v>
      </c>
      <c r="F31" s="22">
        <f>DENSIDAD!F31</f>
        <v>597</v>
      </c>
      <c r="G31" s="19">
        <f>DENSIDAD!G31</f>
        <v>0</v>
      </c>
      <c r="H31" s="20">
        <f>DENSIDAD!H31</f>
        <v>0</v>
      </c>
      <c r="I31" s="21">
        <f>DENSIDAD!I31</f>
        <v>100123</v>
      </c>
      <c r="J31" s="22">
        <f>DENSIDAD!J31</f>
        <v>5089</v>
      </c>
      <c r="K31" s="19">
        <f>DENSIDAD!K31</f>
        <v>57537</v>
      </c>
      <c r="L31" s="20">
        <f>DENSIDAD!L31</f>
        <v>4891</v>
      </c>
      <c r="M31" s="21">
        <f>DENSIDAD!M31</f>
        <v>3486</v>
      </c>
      <c r="N31" s="22">
        <f>DENSIDAD!N31</f>
        <v>0</v>
      </c>
      <c r="O31" s="19">
        <f>DENSIDAD!O31</f>
        <v>6247</v>
      </c>
      <c r="P31" s="20">
        <f>DENSIDAD!P31</f>
        <v>294</v>
      </c>
      <c r="Q31" s="21">
        <f>DENSIDAD!Q31</f>
        <v>7</v>
      </c>
      <c r="R31" s="20">
        <f>DENSIDAD!R31</f>
        <v>0</v>
      </c>
      <c r="S31" s="19">
        <f t="shared" si="30"/>
        <v>2351689</v>
      </c>
      <c r="T31" s="20">
        <f t="shared" si="31"/>
        <v>20057</v>
      </c>
      <c r="U31" s="115">
        <f t="shared" si="0"/>
        <v>2371746</v>
      </c>
      <c r="V31" s="33">
        <f t="shared" si="1"/>
        <v>0.86464281629075956</v>
      </c>
      <c r="W31" s="9">
        <f t="shared" si="2"/>
        <v>6.4174301959145114E-2</v>
      </c>
      <c r="X31" s="9">
        <f t="shared" si="3"/>
        <v>0</v>
      </c>
      <c r="Y31" s="9">
        <f t="shared" si="4"/>
        <v>4.2574932314604526E-2</v>
      </c>
      <c r="Z31" s="8">
        <f t="shared" si="5"/>
        <v>2.4466245324105355E-2</v>
      </c>
      <c r="AA31" s="8">
        <f t="shared" si="6"/>
        <v>1.4823388636847814E-3</v>
      </c>
      <c r="AB31" s="8">
        <f t="shared" si="7"/>
        <v>2.6563886636370711E-3</v>
      </c>
      <c r="AC31" s="34">
        <f t="shared" si="8"/>
        <v>2.9765840636240591E-6</v>
      </c>
      <c r="AD31" s="33">
        <f t="shared" si="9"/>
        <v>0.45799471506207307</v>
      </c>
      <c r="AE31" s="9">
        <f t="shared" si="10"/>
        <v>2.9765169267587377E-2</v>
      </c>
      <c r="AF31" s="9">
        <f t="shared" si="11"/>
        <v>0</v>
      </c>
      <c r="AG31" s="9">
        <f t="shared" si="12"/>
        <v>0.25372687839656977</v>
      </c>
      <c r="AH31" s="9">
        <f t="shared" si="13"/>
        <v>0.24385501321234482</v>
      </c>
      <c r="AI31" s="9">
        <f t="shared" si="14"/>
        <v>0</v>
      </c>
      <c r="AJ31" s="35">
        <f t="shared" si="15"/>
        <v>1.4658224061424939E-2</v>
      </c>
      <c r="AK31" s="5">
        <f t="shared" si="16"/>
        <v>0</v>
      </c>
      <c r="AL31" s="33">
        <f t="shared" si="17"/>
        <v>0.86120394005091605</v>
      </c>
      <c r="AM31" s="9">
        <f t="shared" si="18"/>
        <v>6.3883316341631857E-2</v>
      </c>
      <c r="AN31" s="9">
        <f t="shared" si="19"/>
        <v>0</v>
      </c>
      <c r="AO31" s="9">
        <f t="shared" si="20"/>
        <v>4.4360568121544215E-2</v>
      </c>
      <c r="AP31" s="9">
        <f t="shared" si="21"/>
        <v>2.6321536960534561E-2</v>
      </c>
      <c r="AQ31" s="9">
        <f t="shared" si="22"/>
        <v>1.469803258864988E-3</v>
      </c>
      <c r="AR31" s="9">
        <f t="shared" si="23"/>
        <v>2.7578838543419067E-3</v>
      </c>
      <c r="AS31" s="5">
        <f t="shared" si="24"/>
        <v>2.9514121663955586E-6</v>
      </c>
    </row>
    <row r="32" spans="2:45" x14ac:dyDescent="0.25">
      <c r="B32" s="158">
        <v>41518</v>
      </c>
      <c r="C32" s="19">
        <f>DENSIDAD!C32</f>
        <v>2034457</v>
      </c>
      <c r="D32" s="20">
        <f>DENSIDAD!D32</f>
        <v>9280</v>
      </c>
      <c r="E32" s="21">
        <f>DENSIDAD!E32</f>
        <v>150729</v>
      </c>
      <c r="F32" s="22">
        <f>DENSIDAD!F32</f>
        <v>597</v>
      </c>
      <c r="G32" s="19">
        <f>DENSIDAD!G32</f>
        <v>0</v>
      </c>
      <c r="H32" s="20">
        <f>DENSIDAD!H32</f>
        <v>0</v>
      </c>
      <c r="I32" s="21">
        <f>DENSIDAD!I32</f>
        <v>101524</v>
      </c>
      <c r="J32" s="22">
        <f>DENSIDAD!J32</f>
        <v>5127</v>
      </c>
      <c r="K32" s="19">
        <f>DENSIDAD!K32</f>
        <v>58689</v>
      </c>
      <c r="L32" s="20">
        <f>DENSIDAD!L32</f>
        <v>4984</v>
      </c>
      <c r="M32" s="21">
        <f>DENSIDAD!M32</f>
        <v>3871</v>
      </c>
      <c r="N32" s="22">
        <f>DENSIDAD!N32</f>
        <v>0</v>
      </c>
      <c r="O32" s="19">
        <f>DENSIDAD!O32</f>
        <v>6177</v>
      </c>
      <c r="P32" s="20">
        <f>DENSIDAD!P32</f>
        <v>294</v>
      </c>
      <c r="Q32" s="21">
        <f>DENSIDAD!Q32</f>
        <v>7</v>
      </c>
      <c r="R32" s="20">
        <f>DENSIDAD!R32</f>
        <v>0</v>
      </c>
      <c r="S32" s="19">
        <f t="shared" si="30"/>
        <v>2355454</v>
      </c>
      <c r="T32" s="20">
        <f t="shared" si="31"/>
        <v>20282</v>
      </c>
      <c r="U32" s="115">
        <f t="shared" si="0"/>
        <v>2375736</v>
      </c>
      <c r="V32" s="33">
        <f t="shared" si="1"/>
        <v>0.86372181328949749</v>
      </c>
      <c r="W32" s="9">
        <f t="shared" si="2"/>
        <v>6.3991485293281039E-2</v>
      </c>
      <c r="X32" s="9">
        <f t="shared" si="3"/>
        <v>0</v>
      </c>
      <c r="Y32" s="8">
        <f t="shared" si="4"/>
        <v>4.3101669571980604E-2</v>
      </c>
      <c r="Z32" s="8">
        <f t="shared" si="5"/>
        <v>2.4916215727413909E-2</v>
      </c>
      <c r="AA32" s="8">
        <f t="shared" si="6"/>
        <v>1.643419909707428E-3</v>
      </c>
      <c r="AB32" s="8">
        <f t="shared" si="7"/>
        <v>2.6224243818813698E-3</v>
      </c>
      <c r="AC32" s="34">
        <f t="shared" si="8"/>
        <v>2.9718262381689477E-6</v>
      </c>
      <c r="AD32" s="33">
        <f t="shared" si="9"/>
        <v>0.45754856523025345</v>
      </c>
      <c r="AE32" s="9">
        <f t="shared" si="10"/>
        <v>2.9434966965782468E-2</v>
      </c>
      <c r="AF32" s="9">
        <f t="shared" si="11"/>
        <v>0</v>
      </c>
      <c r="AG32" s="9">
        <f t="shared" si="12"/>
        <v>0.25278572132925747</v>
      </c>
      <c r="AH32" s="9">
        <f t="shared" si="13"/>
        <v>0.24573513460211024</v>
      </c>
      <c r="AI32" s="9">
        <f t="shared" si="14"/>
        <v>0</v>
      </c>
      <c r="AJ32" s="35">
        <f t="shared" si="15"/>
        <v>1.4495611872596391E-2</v>
      </c>
      <c r="AK32" s="5">
        <f t="shared" si="16"/>
        <v>0</v>
      </c>
      <c r="AL32" s="33">
        <f t="shared" si="17"/>
        <v>0.86025425383965226</v>
      </c>
      <c r="AM32" s="9">
        <f t="shared" si="18"/>
        <v>6.3696471325096732E-2</v>
      </c>
      <c r="AN32" s="9">
        <f t="shared" si="19"/>
        <v>0</v>
      </c>
      <c r="AO32" s="9">
        <f t="shared" si="20"/>
        <v>4.4891772486505235E-2</v>
      </c>
      <c r="AP32" s="9">
        <f t="shared" si="21"/>
        <v>2.6801378604356715E-2</v>
      </c>
      <c r="AQ32" s="9">
        <f t="shared" si="22"/>
        <v>1.6293897975195896E-3</v>
      </c>
      <c r="AR32" s="9">
        <f t="shared" si="23"/>
        <v>2.7237874915394642E-3</v>
      </c>
      <c r="AS32" s="5">
        <f t="shared" si="24"/>
        <v>2.9464553300535075E-6</v>
      </c>
    </row>
    <row r="33" spans="2:45" x14ac:dyDescent="0.25">
      <c r="B33" s="158">
        <v>41548</v>
      </c>
      <c r="C33" s="19">
        <f>DENSIDAD!C33</f>
        <v>2041795</v>
      </c>
      <c r="D33" s="20">
        <f>DENSIDAD!D33</f>
        <v>9366</v>
      </c>
      <c r="E33" s="21">
        <f>DENSIDAD!E33</f>
        <v>150716</v>
      </c>
      <c r="F33" s="22">
        <f>DENSIDAD!F33</f>
        <v>597</v>
      </c>
      <c r="G33" s="19">
        <f>DENSIDAD!G33</f>
        <v>0</v>
      </c>
      <c r="H33" s="20">
        <f>DENSIDAD!H33</f>
        <v>0</v>
      </c>
      <c r="I33" s="21">
        <f>DENSIDAD!I33</f>
        <v>102265</v>
      </c>
      <c r="J33" s="22">
        <f>DENSIDAD!J33</f>
        <v>5132</v>
      </c>
      <c r="K33" s="19">
        <f>DENSIDAD!K33</f>
        <v>59738</v>
      </c>
      <c r="L33" s="20">
        <f>DENSIDAD!L33</f>
        <v>5115</v>
      </c>
      <c r="M33" s="21">
        <f>DENSIDAD!M33</f>
        <v>4086</v>
      </c>
      <c r="N33" s="22">
        <f>DENSIDAD!N33</f>
        <v>0</v>
      </c>
      <c r="O33" s="19">
        <f>DENSIDAD!O33</f>
        <v>6158</v>
      </c>
      <c r="P33" s="20">
        <f>DENSIDAD!P33</f>
        <v>294</v>
      </c>
      <c r="Q33" s="21">
        <f>DENSIDAD!Q33</f>
        <v>7</v>
      </c>
      <c r="R33" s="20">
        <f>DENSIDAD!R33</f>
        <v>0</v>
      </c>
      <c r="S33" s="19">
        <f t="shared" si="30"/>
        <v>2364765</v>
      </c>
      <c r="T33" s="20">
        <f t="shared" si="31"/>
        <v>20504</v>
      </c>
      <c r="U33" s="115">
        <f t="shared" si="0"/>
        <v>2385269</v>
      </c>
      <c r="V33" s="33">
        <f t="shared" si="1"/>
        <v>0.86342406116463999</v>
      </c>
      <c r="W33" s="9">
        <f t="shared" si="2"/>
        <v>6.3734028539833773E-2</v>
      </c>
      <c r="X33" s="9">
        <f t="shared" si="3"/>
        <v>0</v>
      </c>
      <c r="Y33" s="9">
        <f t="shared" si="4"/>
        <v>4.3245311902028322E-2</v>
      </c>
      <c r="Z33" s="8">
        <f t="shared" si="5"/>
        <v>2.5261706765788566E-2</v>
      </c>
      <c r="AA33" s="8">
        <f t="shared" si="6"/>
        <v>1.727867251079917E-3</v>
      </c>
      <c r="AB33" s="8">
        <f t="shared" si="7"/>
        <v>2.6040642516275401E-3</v>
      </c>
      <c r="AC33" s="34">
        <f t="shared" si="8"/>
        <v>2.9601250018500782E-6</v>
      </c>
      <c r="AD33" s="33">
        <f t="shared" si="9"/>
        <v>0.45678891923527115</v>
      </c>
      <c r="AE33" s="9">
        <f t="shared" si="10"/>
        <v>2.9116269996098322E-2</v>
      </c>
      <c r="AF33" s="9">
        <f t="shared" si="11"/>
        <v>0</v>
      </c>
      <c r="AG33" s="9">
        <f t="shared" si="12"/>
        <v>0.2502926258291065</v>
      </c>
      <c r="AH33" s="9">
        <f t="shared" si="13"/>
        <v>0.24946351931330471</v>
      </c>
      <c r="AI33" s="9">
        <f t="shared" si="14"/>
        <v>0</v>
      </c>
      <c r="AJ33" s="35">
        <f t="shared" si="15"/>
        <v>1.4338665626219275E-2</v>
      </c>
      <c r="AK33" s="5">
        <f t="shared" si="16"/>
        <v>0</v>
      </c>
      <c r="AL33" s="33">
        <f t="shared" si="17"/>
        <v>0.8599285866709373</v>
      </c>
      <c r="AM33" s="9">
        <f t="shared" si="18"/>
        <v>6.3436450983096665E-2</v>
      </c>
      <c r="AN33" s="9">
        <f t="shared" si="19"/>
        <v>0</v>
      </c>
      <c r="AO33" s="9">
        <f t="shared" si="20"/>
        <v>4.5025110375391621E-2</v>
      </c>
      <c r="AP33" s="9">
        <f t="shared" si="21"/>
        <v>2.7188966946704963E-2</v>
      </c>
      <c r="AQ33" s="9">
        <f t="shared" si="22"/>
        <v>1.7130143392632025E-3</v>
      </c>
      <c r="AR33" s="9">
        <f t="shared" si="23"/>
        <v>2.7049360051214348E-3</v>
      </c>
      <c r="AS33" s="5">
        <f t="shared" si="24"/>
        <v>2.9346794847876696E-6</v>
      </c>
    </row>
    <row r="34" spans="2:45" x14ac:dyDescent="0.25">
      <c r="B34" s="158">
        <v>41579</v>
      </c>
      <c r="C34" s="19">
        <f>DENSIDAD!C34</f>
        <v>2047631</v>
      </c>
      <c r="D34" s="20">
        <f>DENSIDAD!D34</f>
        <v>9373</v>
      </c>
      <c r="E34" s="21">
        <f>DENSIDAD!E34</f>
        <v>150798</v>
      </c>
      <c r="F34" s="22">
        <f>DENSIDAD!F34</f>
        <v>599</v>
      </c>
      <c r="G34" s="19">
        <f>DENSIDAD!G34</f>
        <v>0</v>
      </c>
      <c r="H34" s="20">
        <f>DENSIDAD!H34</f>
        <v>0</v>
      </c>
      <c r="I34" s="21">
        <f>DENSIDAD!I34</f>
        <v>102707</v>
      </c>
      <c r="J34" s="22">
        <f>DENSIDAD!J34</f>
        <v>5098</v>
      </c>
      <c r="K34" s="19">
        <f>DENSIDAD!K34</f>
        <v>60691</v>
      </c>
      <c r="L34" s="20">
        <f>DENSIDAD!L34</f>
        <v>5271</v>
      </c>
      <c r="M34" s="21">
        <f>DENSIDAD!M34</f>
        <v>4086</v>
      </c>
      <c r="N34" s="22">
        <f>DENSIDAD!N34</f>
        <v>0</v>
      </c>
      <c r="O34" s="19">
        <f>DENSIDAD!O34</f>
        <v>6078</v>
      </c>
      <c r="P34" s="20">
        <f>DENSIDAD!P34</f>
        <v>294</v>
      </c>
      <c r="Q34" s="21">
        <f>DENSIDAD!Q34</f>
        <v>7</v>
      </c>
      <c r="R34" s="20">
        <f>DENSIDAD!R34</f>
        <v>0</v>
      </c>
      <c r="S34" s="19">
        <f t="shared" si="30"/>
        <v>2371998</v>
      </c>
      <c r="T34" s="20">
        <f t="shared" si="31"/>
        <v>20635</v>
      </c>
      <c r="U34" s="115">
        <f t="shared" si="0"/>
        <v>2392633</v>
      </c>
      <c r="V34" s="33">
        <f t="shared" si="1"/>
        <v>0.86325157103842409</v>
      </c>
      <c r="W34" s="9">
        <f t="shared" si="2"/>
        <v>6.3574252592118546E-2</v>
      </c>
      <c r="X34" s="9">
        <f t="shared" si="3"/>
        <v>0</v>
      </c>
      <c r="Y34" s="9">
        <f t="shared" si="4"/>
        <v>4.3299783557996255E-2</v>
      </c>
      <c r="Z34" s="8">
        <f t="shared" si="5"/>
        <v>2.5586446531573805E-2</v>
      </c>
      <c r="AA34" s="8">
        <f t="shared" si="6"/>
        <v>1.7225984170307059E-3</v>
      </c>
      <c r="AB34" s="8">
        <f t="shared" si="7"/>
        <v>2.56239676424685E-3</v>
      </c>
      <c r="AC34" s="34">
        <f t="shared" si="8"/>
        <v>2.9510986096952865E-6</v>
      </c>
      <c r="AD34" s="33">
        <f t="shared" si="9"/>
        <v>0.45422825296825781</v>
      </c>
      <c r="AE34" s="9">
        <f t="shared" si="10"/>
        <v>2.9028349890961959E-2</v>
      </c>
      <c r="AF34" s="9">
        <f t="shared" si="11"/>
        <v>0</v>
      </c>
      <c r="AG34" s="9">
        <f t="shared" si="12"/>
        <v>0.24705597286164285</v>
      </c>
      <c r="AH34" s="9">
        <f t="shared" si="13"/>
        <v>0.25543978677005086</v>
      </c>
      <c r="AI34" s="9">
        <f t="shared" si="14"/>
        <v>0</v>
      </c>
      <c r="AJ34" s="35">
        <f t="shared" si="15"/>
        <v>1.4247637509086504E-2</v>
      </c>
      <c r="AK34" s="5">
        <f t="shared" si="16"/>
        <v>0</v>
      </c>
      <c r="AL34" s="33">
        <f t="shared" si="17"/>
        <v>0.85972399444461389</v>
      </c>
      <c r="AM34" s="9">
        <f t="shared" si="18"/>
        <v>6.327631525603801E-2</v>
      </c>
      <c r="AN34" s="9">
        <f t="shared" si="19"/>
        <v>0</v>
      </c>
      <c r="AO34" s="9">
        <f t="shared" si="20"/>
        <v>4.5057056389341786E-2</v>
      </c>
      <c r="AP34" s="9">
        <f t="shared" si="21"/>
        <v>2.7568791369173624E-2</v>
      </c>
      <c r="AQ34" s="9">
        <f t="shared" si="22"/>
        <v>1.7077420565544319E-3</v>
      </c>
      <c r="AR34" s="9">
        <f t="shared" si="23"/>
        <v>2.6631748370936955E-3</v>
      </c>
      <c r="AS34" s="5">
        <f t="shared" si="24"/>
        <v>2.925647184503432E-6</v>
      </c>
    </row>
    <row r="35" spans="2:45" ht="15.75" thickBot="1" x14ac:dyDescent="0.3">
      <c r="B35" s="159">
        <v>41609</v>
      </c>
      <c r="C35" s="24">
        <f>DENSIDAD!C35</f>
        <v>2046070</v>
      </c>
      <c r="D35" s="25">
        <f>DENSIDAD!D35</f>
        <v>9416</v>
      </c>
      <c r="E35" s="26">
        <f>DENSIDAD!E35</f>
        <v>150901</v>
      </c>
      <c r="F35" s="27">
        <f>DENSIDAD!F35</f>
        <v>601</v>
      </c>
      <c r="G35" s="24">
        <f>DENSIDAD!G35</f>
        <v>0</v>
      </c>
      <c r="H35" s="25">
        <f>DENSIDAD!H35</f>
        <v>0</v>
      </c>
      <c r="I35" s="26">
        <f>DENSIDAD!I35</f>
        <v>105146</v>
      </c>
      <c r="J35" s="27">
        <f>DENSIDAD!J35</f>
        <v>5038</v>
      </c>
      <c r="K35" s="24">
        <f>DENSIDAD!K35</f>
        <v>61619</v>
      </c>
      <c r="L35" s="25">
        <f>DENSIDAD!L35</f>
        <v>5172</v>
      </c>
      <c r="M35" s="26">
        <f>DENSIDAD!M35</f>
        <v>4455</v>
      </c>
      <c r="N35" s="27">
        <f>DENSIDAD!N35</f>
        <v>0</v>
      </c>
      <c r="O35" s="24">
        <f>DENSIDAD!O35</f>
        <v>6052</v>
      </c>
      <c r="P35" s="25">
        <f>DENSIDAD!P35</f>
        <v>294</v>
      </c>
      <c r="Q35" s="26">
        <f>DENSIDAD!Q35</f>
        <v>7</v>
      </c>
      <c r="R35" s="25">
        <f>DENSIDAD!R35</f>
        <v>0</v>
      </c>
      <c r="S35" s="24">
        <f t="shared" si="30"/>
        <v>2374250</v>
      </c>
      <c r="T35" s="25">
        <f t="shared" si="31"/>
        <v>20521</v>
      </c>
      <c r="U35" s="119">
        <f t="shared" si="0"/>
        <v>2394771</v>
      </c>
      <c r="V35" s="36">
        <f t="shared" si="1"/>
        <v>0.86177529746235648</v>
      </c>
      <c r="W35" s="11">
        <f t="shared" si="2"/>
        <v>6.3557333894914178E-2</v>
      </c>
      <c r="X35" s="11">
        <f t="shared" si="3"/>
        <v>0</v>
      </c>
      <c r="Y35" s="11">
        <f t="shared" si="4"/>
        <v>4.4285985047909864E-2</v>
      </c>
      <c r="Z35" s="37">
        <f t="shared" si="5"/>
        <v>2.5953037801410971E-2</v>
      </c>
      <c r="AA35" s="37">
        <f t="shared" si="6"/>
        <v>1.8763820153732758E-3</v>
      </c>
      <c r="AB35" s="37">
        <f t="shared" si="7"/>
        <v>2.5490154785721805E-3</v>
      </c>
      <c r="AC35" s="38">
        <f t="shared" si="8"/>
        <v>2.9482994629883123E-6</v>
      </c>
      <c r="AD35" s="36">
        <f t="shared" si="9"/>
        <v>0.45884703474489547</v>
      </c>
      <c r="AE35" s="11">
        <f t="shared" si="10"/>
        <v>2.9287071780127676E-2</v>
      </c>
      <c r="AF35" s="11">
        <f t="shared" si="11"/>
        <v>0</v>
      </c>
      <c r="AG35" s="11">
        <f t="shared" si="12"/>
        <v>0.2455046050387408</v>
      </c>
      <c r="AH35" s="11">
        <f t="shared" si="13"/>
        <v>0.25203450124262949</v>
      </c>
      <c r="AI35" s="11">
        <f t="shared" si="14"/>
        <v>0</v>
      </c>
      <c r="AJ35" s="39">
        <f t="shared" si="15"/>
        <v>1.432678719360655E-2</v>
      </c>
      <c r="AK35" s="6">
        <f t="shared" si="16"/>
        <v>0</v>
      </c>
      <c r="AL35" s="36">
        <f t="shared" si="17"/>
        <v>0.85832257030004122</v>
      </c>
      <c r="AM35" s="11">
        <f t="shared" si="18"/>
        <v>6.3263669052280994E-2</v>
      </c>
      <c r="AN35" s="11">
        <f t="shared" si="19"/>
        <v>0</v>
      </c>
      <c r="AO35" s="11">
        <f t="shared" si="20"/>
        <v>4.6010244820903545E-2</v>
      </c>
      <c r="AP35" s="11">
        <f t="shared" si="21"/>
        <v>2.7890349432158647E-2</v>
      </c>
      <c r="AQ35" s="11">
        <f t="shared" si="22"/>
        <v>1.8603031354563755E-3</v>
      </c>
      <c r="AR35" s="11">
        <f t="shared" si="23"/>
        <v>2.6499402239295532E-3</v>
      </c>
      <c r="AS35" s="6">
        <f t="shared" si="24"/>
        <v>2.9230352296733175E-6</v>
      </c>
    </row>
    <row r="36" spans="2:45" x14ac:dyDescent="0.25">
      <c r="B36" s="157">
        <v>41640</v>
      </c>
      <c r="C36" s="15">
        <f>DENSIDAD!C36</f>
        <v>2048203</v>
      </c>
      <c r="D36" s="16">
        <f>DENSIDAD!D36</f>
        <v>9484</v>
      </c>
      <c r="E36" s="17">
        <f>DENSIDAD!E36</f>
        <v>150704</v>
      </c>
      <c r="F36" s="18">
        <f>DENSIDAD!F36</f>
        <v>601</v>
      </c>
      <c r="G36" s="15">
        <f>DENSIDAD!G36</f>
        <v>0</v>
      </c>
      <c r="H36" s="16">
        <f>DENSIDAD!H36</f>
        <v>0</v>
      </c>
      <c r="I36" s="17">
        <f>DENSIDAD!I36</f>
        <v>105152</v>
      </c>
      <c r="J36" s="18">
        <f>DENSIDAD!J36</f>
        <v>5023</v>
      </c>
      <c r="K36" s="15">
        <f>DENSIDAD!K36</f>
        <v>62796</v>
      </c>
      <c r="L36" s="16">
        <f>DENSIDAD!L36</f>
        <v>5166</v>
      </c>
      <c r="M36" s="17">
        <f>DENSIDAD!M36</f>
        <v>4485</v>
      </c>
      <c r="N36" s="18">
        <f>DENSIDAD!N36</f>
        <v>0</v>
      </c>
      <c r="O36" s="15">
        <f>DENSIDAD!O36</f>
        <v>6022</v>
      </c>
      <c r="P36" s="16">
        <f>DENSIDAD!P36</f>
        <v>294</v>
      </c>
      <c r="Q36" s="17">
        <f>DENSIDAD!Q36</f>
        <v>7</v>
      </c>
      <c r="R36" s="16">
        <f>DENSIDAD!R36</f>
        <v>0</v>
      </c>
      <c r="S36" s="15">
        <f t="shared" si="30"/>
        <v>2377369</v>
      </c>
      <c r="T36" s="16">
        <f t="shared" si="31"/>
        <v>20568</v>
      </c>
      <c r="U36" s="120">
        <f t="shared" si="0"/>
        <v>2397937</v>
      </c>
      <c r="V36" s="31">
        <f t="shared" si="1"/>
        <v>0.8615418977870074</v>
      </c>
      <c r="W36" s="10">
        <f t="shared" si="2"/>
        <v>6.3391084850521737E-2</v>
      </c>
      <c r="X36" s="10">
        <f t="shared" si="3"/>
        <v>0</v>
      </c>
      <c r="Y36" s="10">
        <f t="shared" si="4"/>
        <v>4.4230407648118572E-2</v>
      </c>
      <c r="Z36" s="10">
        <f t="shared" si="5"/>
        <v>2.641407370921384E-2</v>
      </c>
      <c r="AA36" s="10">
        <f t="shared" si="6"/>
        <v>1.8865392793462016E-3</v>
      </c>
      <c r="AB36" s="10">
        <f t="shared" si="7"/>
        <v>2.533052294364064E-3</v>
      </c>
      <c r="AC36" s="4">
        <f t="shared" si="8"/>
        <v>2.9444314281880517E-6</v>
      </c>
      <c r="AD36" s="31">
        <f t="shared" si="9"/>
        <v>0.46110462854920264</v>
      </c>
      <c r="AE36" s="10">
        <f t="shared" si="10"/>
        <v>2.9220147802411514E-2</v>
      </c>
      <c r="AF36" s="10">
        <f t="shared" si="11"/>
        <v>0</v>
      </c>
      <c r="AG36" s="10">
        <f t="shared" si="12"/>
        <v>0.2442143134966939</v>
      </c>
      <c r="AH36" s="10">
        <f t="shared" si="13"/>
        <v>0.25116686114352393</v>
      </c>
      <c r="AI36" s="10">
        <f t="shared" si="14"/>
        <v>0</v>
      </c>
      <c r="AJ36" s="32">
        <f t="shared" si="15"/>
        <v>1.4294049008168028E-2</v>
      </c>
      <c r="AK36" s="4">
        <f t="shared" si="16"/>
        <v>0</v>
      </c>
      <c r="AL36" s="31">
        <f t="shared" si="17"/>
        <v>0.85810719797892943</v>
      </c>
      <c r="AM36" s="10">
        <f t="shared" si="18"/>
        <v>6.3097987978833467E-2</v>
      </c>
      <c r="AN36" s="10">
        <f t="shared" si="19"/>
        <v>0</v>
      </c>
      <c r="AO36" s="10">
        <f t="shared" si="20"/>
        <v>4.5945744195948435E-2</v>
      </c>
      <c r="AP36" s="10">
        <f t="shared" si="21"/>
        <v>2.8341862192376197E-2</v>
      </c>
      <c r="AQ36" s="10">
        <f t="shared" si="22"/>
        <v>1.8703577283306443E-3</v>
      </c>
      <c r="AR36" s="10">
        <f t="shared" si="23"/>
        <v>2.6339307496402115E-3</v>
      </c>
      <c r="AS36" s="4">
        <f t="shared" si="24"/>
        <v>2.9191759416531795E-6</v>
      </c>
    </row>
    <row r="37" spans="2:45" x14ac:dyDescent="0.25">
      <c r="B37" s="158">
        <v>41671</v>
      </c>
      <c r="C37" s="19">
        <f>DENSIDAD!C37</f>
        <v>2055587</v>
      </c>
      <c r="D37" s="20">
        <f>DENSIDAD!D37</f>
        <v>9478</v>
      </c>
      <c r="E37" s="21">
        <f>DENSIDAD!E37</f>
        <v>150763</v>
      </c>
      <c r="F37" s="22">
        <f>DENSIDAD!F37</f>
        <v>601</v>
      </c>
      <c r="G37" s="19">
        <f>DENSIDAD!G37</f>
        <v>0</v>
      </c>
      <c r="H37" s="20">
        <f>DENSIDAD!H37</f>
        <v>0</v>
      </c>
      <c r="I37" s="21">
        <f>DENSIDAD!I37</f>
        <v>105258</v>
      </c>
      <c r="J37" s="22">
        <f>DENSIDAD!J37</f>
        <v>4998</v>
      </c>
      <c r="K37" s="19">
        <f>DENSIDAD!K37</f>
        <v>63804</v>
      </c>
      <c r="L37" s="20">
        <f>DENSIDAD!L37</f>
        <v>4969</v>
      </c>
      <c r="M37" s="21">
        <f>DENSIDAD!M37</f>
        <v>4624</v>
      </c>
      <c r="N37" s="22">
        <f>DENSIDAD!N37</f>
        <v>0</v>
      </c>
      <c r="O37" s="19">
        <f>DENSIDAD!O37</f>
        <v>6001</v>
      </c>
      <c r="P37" s="20">
        <f>DENSIDAD!P37</f>
        <v>294</v>
      </c>
      <c r="Q37" s="21">
        <f>DENSIDAD!Q37</f>
        <v>7</v>
      </c>
      <c r="R37" s="20">
        <f>DENSIDAD!R37</f>
        <v>0</v>
      </c>
      <c r="S37" s="19">
        <f t="shared" si="30"/>
        <v>2386044</v>
      </c>
      <c r="T37" s="20">
        <f t="shared" si="31"/>
        <v>20340</v>
      </c>
      <c r="U37" s="115">
        <f t="shared" si="0"/>
        <v>2406384</v>
      </c>
      <c r="V37" s="33">
        <f t="shared" si="1"/>
        <v>0.86150423043330304</v>
      </c>
      <c r="W37" s="9">
        <f t="shared" si="2"/>
        <v>6.3185339415367026E-2</v>
      </c>
      <c r="X37" s="9">
        <f t="shared" si="3"/>
        <v>0</v>
      </c>
      <c r="Y37" s="9">
        <f t="shared" si="4"/>
        <v>4.4114023044000868E-2</v>
      </c>
      <c r="Z37" s="9">
        <f t="shared" si="5"/>
        <v>2.6740495984147818E-2</v>
      </c>
      <c r="AA37" s="8">
        <f t="shared" si="6"/>
        <v>1.9379357631292633E-3</v>
      </c>
      <c r="AB37" s="9">
        <f t="shared" si="7"/>
        <v>2.5150416337670219E-3</v>
      </c>
      <c r="AC37" s="5">
        <f t="shared" si="8"/>
        <v>2.9337262850140234E-6</v>
      </c>
      <c r="AD37" s="33">
        <f t="shared" si="9"/>
        <v>0.46597836774827928</v>
      </c>
      <c r="AE37" s="9">
        <f t="shared" si="10"/>
        <v>2.9547689282202555E-2</v>
      </c>
      <c r="AF37" s="9">
        <f t="shared" si="11"/>
        <v>0</v>
      </c>
      <c r="AG37" s="9">
        <f t="shared" si="12"/>
        <v>0.24572271386430677</v>
      </c>
      <c r="AH37" s="9">
        <f t="shared" si="13"/>
        <v>0.24429695181907571</v>
      </c>
      <c r="AI37" s="9">
        <f t="shared" si="14"/>
        <v>0</v>
      </c>
      <c r="AJ37" s="35">
        <f t="shared" si="15"/>
        <v>1.4454277286135693E-2</v>
      </c>
      <c r="AK37" s="5">
        <f t="shared" si="16"/>
        <v>0</v>
      </c>
      <c r="AL37" s="33">
        <f t="shared" si="17"/>
        <v>0.8581610416292661</v>
      </c>
      <c r="AM37" s="9">
        <f t="shared" si="18"/>
        <v>6.2901016629099929E-2</v>
      </c>
      <c r="AN37" s="9">
        <f t="shared" si="19"/>
        <v>0</v>
      </c>
      <c r="AO37" s="9">
        <f t="shared" si="20"/>
        <v>4.5818123790716696E-2</v>
      </c>
      <c r="AP37" s="9">
        <f t="shared" si="21"/>
        <v>2.8579395474703954E-2</v>
      </c>
      <c r="AQ37" s="9">
        <f t="shared" si="22"/>
        <v>1.9215553294902226E-3</v>
      </c>
      <c r="AR37" s="9">
        <f t="shared" si="23"/>
        <v>2.6159582178072994E-3</v>
      </c>
      <c r="AS37" s="5">
        <f t="shared" si="24"/>
        <v>2.9089289157507695E-6</v>
      </c>
    </row>
    <row r="38" spans="2:45" x14ac:dyDescent="0.25">
      <c r="B38" s="158">
        <v>41699</v>
      </c>
      <c r="C38" s="19">
        <f>DENSIDAD!C38</f>
        <v>2060128</v>
      </c>
      <c r="D38" s="20">
        <f>DENSIDAD!D38</f>
        <v>9596</v>
      </c>
      <c r="E38" s="21">
        <f>DENSIDAD!E38</f>
        <v>151116</v>
      </c>
      <c r="F38" s="22">
        <f>DENSIDAD!F38</f>
        <v>601</v>
      </c>
      <c r="G38" s="19">
        <f>DENSIDAD!G38</f>
        <v>0</v>
      </c>
      <c r="H38" s="20">
        <f>DENSIDAD!H38</f>
        <v>0</v>
      </c>
      <c r="I38" s="21">
        <f>DENSIDAD!I38</f>
        <v>105355</v>
      </c>
      <c r="J38" s="22">
        <f>DENSIDAD!J38</f>
        <v>5023</v>
      </c>
      <c r="K38" s="19">
        <f>DENSIDAD!K38</f>
        <v>64767</v>
      </c>
      <c r="L38" s="20">
        <f>DENSIDAD!L38</f>
        <v>4838</v>
      </c>
      <c r="M38" s="21">
        <f>DENSIDAD!M38</f>
        <v>4654</v>
      </c>
      <c r="N38" s="22">
        <f>DENSIDAD!N38</f>
        <v>0</v>
      </c>
      <c r="O38" s="19">
        <f>DENSIDAD!O38</f>
        <v>5990</v>
      </c>
      <c r="P38" s="20">
        <f>DENSIDAD!P38</f>
        <v>294</v>
      </c>
      <c r="Q38" s="21">
        <f>DENSIDAD!Q38</f>
        <v>0</v>
      </c>
      <c r="R38" s="20">
        <f>DENSIDAD!R38</f>
        <v>0</v>
      </c>
      <c r="S38" s="19">
        <f t="shared" si="30"/>
        <v>2392010</v>
      </c>
      <c r="T38" s="20">
        <f t="shared" si="31"/>
        <v>20352</v>
      </c>
      <c r="U38" s="115">
        <f t="shared" si="0"/>
        <v>2412362</v>
      </c>
      <c r="V38" s="33">
        <f t="shared" si="1"/>
        <v>0.86125392452372695</v>
      </c>
      <c r="W38" s="9">
        <f t="shared" si="2"/>
        <v>6.3175321173406462E-2</v>
      </c>
      <c r="X38" s="9">
        <f t="shared" si="3"/>
        <v>0</v>
      </c>
      <c r="Y38" s="9">
        <f t="shared" si="4"/>
        <v>4.4044548308744526E-2</v>
      </c>
      <c r="Z38" s="9">
        <f t="shared" si="5"/>
        <v>2.7076391821104426E-2</v>
      </c>
      <c r="AA38" s="8">
        <f t="shared" si="6"/>
        <v>1.9456440399496658E-3</v>
      </c>
      <c r="AB38" s="9">
        <f t="shared" si="7"/>
        <v>2.5041701330680054E-3</v>
      </c>
      <c r="AC38" s="5">
        <f t="shared" si="8"/>
        <v>0</v>
      </c>
      <c r="AD38" s="33">
        <f t="shared" si="9"/>
        <v>0.47150157232704404</v>
      </c>
      <c r="AE38" s="9">
        <f t="shared" si="10"/>
        <v>2.9530267295597483E-2</v>
      </c>
      <c r="AF38" s="9">
        <f t="shared" si="11"/>
        <v>0</v>
      </c>
      <c r="AG38" s="9">
        <f t="shared" si="12"/>
        <v>0.2468062106918239</v>
      </c>
      <c r="AH38" s="9">
        <f t="shared" si="13"/>
        <v>0.23771619496855345</v>
      </c>
      <c r="AI38" s="9">
        <f t="shared" si="14"/>
        <v>0</v>
      </c>
      <c r="AJ38" s="35">
        <f t="shared" si="15"/>
        <v>1.4445754716981132E-2</v>
      </c>
      <c r="AK38" s="5">
        <f t="shared" si="16"/>
        <v>0</v>
      </c>
      <c r="AL38" s="33">
        <f t="shared" si="17"/>
        <v>0.85796576135754088</v>
      </c>
      <c r="AM38" s="9">
        <f t="shared" si="18"/>
        <v>6.2891473170278753E-2</v>
      </c>
      <c r="AN38" s="9">
        <f t="shared" si="19"/>
        <v>0</v>
      </c>
      <c r="AO38" s="9">
        <f t="shared" si="20"/>
        <v>4.5755156149864737E-2</v>
      </c>
      <c r="AP38" s="9">
        <f t="shared" si="21"/>
        <v>2.8853463949440425E-2</v>
      </c>
      <c r="AQ38" s="9">
        <f t="shared" si="22"/>
        <v>1.9292295269117985E-3</v>
      </c>
      <c r="AR38" s="9">
        <f t="shared" si="23"/>
        <v>2.6049158459634167E-3</v>
      </c>
      <c r="AS38" s="5">
        <f t="shared" si="24"/>
        <v>0</v>
      </c>
    </row>
    <row r="39" spans="2:45" x14ac:dyDescent="0.25">
      <c r="B39" s="158">
        <v>41730</v>
      </c>
      <c r="C39" s="19">
        <f>DENSIDAD!C39</f>
        <v>2058471</v>
      </c>
      <c r="D39" s="20">
        <f>DENSIDAD!D39</f>
        <v>9717</v>
      </c>
      <c r="E39" s="21">
        <f>DENSIDAD!E39</f>
        <v>151061</v>
      </c>
      <c r="F39" s="22">
        <f>DENSIDAD!F39</f>
        <v>601</v>
      </c>
      <c r="G39" s="19">
        <f>DENSIDAD!G39</f>
        <v>0</v>
      </c>
      <c r="H39" s="20">
        <f>DENSIDAD!H39</f>
        <v>0</v>
      </c>
      <c r="I39" s="21">
        <f>DENSIDAD!I39</f>
        <v>105340</v>
      </c>
      <c r="J39" s="22">
        <f>DENSIDAD!J39</f>
        <v>5052</v>
      </c>
      <c r="K39" s="19">
        <f>DENSIDAD!K39</f>
        <v>65638</v>
      </c>
      <c r="L39" s="20">
        <f>DENSIDAD!L39</f>
        <v>4832</v>
      </c>
      <c r="M39" s="21">
        <f>DENSIDAD!M39</f>
        <v>4654</v>
      </c>
      <c r="N39" s="22">
        <f>DENSIDAD!N39</f>
        <v>0</v>
      </c>
      <c r="O39" s="19">
        <f>DENSIDAD!O39</f>
        <v>5948</v>
      </c>
      <c r="P39" s="20">
        <f>DENSIDAD!P39</f>
        <v>294</v>
      </c>
      <c r="Q39" s="21">
        <f>DENSIDAD!Q39</f>
        <v>0</v>
      </c>
      <c r="R39" s="20">
        <f>DENSIDAD!R39</f>
        <v>0</v>
      </c>
      <c r="S39" s="19">
        <f t="shared" si="30"/>
        <v>2391112</v>
      </c>
      <c r="T39" s="20">
        <f t="shared" si="31"/>
        <v>20496</v>
      </c>
      <c r="U39" s="115">
        <f t="shared" si="0"/>
        <v>2411608</v>
      </c>
      <c r="V39" s="33">
        <f t="shared" si="1"/>
        <v>0.86088439186453836</v>
      </c>
      <c r="W39" s="9">
        <f t="shared" si="2"/>
        <v>6.3176045287715504E-2</v>
      </c>
      <c r="X39" s="9">
        <f t="shared" si="3"/>
        <v>0</v>
      </c>
      <c r="Y39" s="9">
        <f t="shared" si="4"/>
        <v>4.4054816336499505E-2</v>
      </c>
      <c r="Z39" s="9">
        <f t="shared" si="5"/>
        <v>2.7450826226458652E-2</v>
      </c>
      <c r="AA39" s="8">
        <f t="shared" si="6"/>
        <v>1.9463747411246316E-3</v>
      </c>
      <c r="AB39" s="9">
        <f t="shared" si="7"/>
        <v>2.4875455436633668E-3</v>
      </c>
      <c r="AC39" s="5">
        <f t="shared" si="8"/>
        <v>0</v>
      </c>
      <c r="AD39" s="33">
        <f t="shared" si="9"/>
        <v>0.47409250585480095</v>
      </c>
      <c r="AE39" s="9">
        <f t="shared" si="10"/>
        <v>2.9322794691647152E-2</v>
      </c>
      <c r="AF39" s="9">
        <f t="shared" si="11"/>
        <v>0</v>
      </c>
      <c r="AG39" s="9">
        <f t="shared" si="12"/>
        <v>0.24648711943793911</v>
      </c>
      <c r="AH39" s="9">
        <f t="shared" si="13"/>
        <v>0.23575331772053085</v>
      </c>
      <c r="AI39" s="9">
        <f t="shared" si="14"/>
        <v>0</v>
      </c>
      <c r="AJ39" s="35">
        <f t="shared" si="15"/>
        <v>1.4344262295081968E-2</v>
      </c>
      <c r="AK39" s="5">
        <f t="shared" si="16"/>
        <v>0</v>
      </c>
      <c r="AL39" s="33">
        <f t="shared" si="17"/>
        <v>0.85759708874742491</v>
      </c>
      <c r="AM39" s="9">
        <f t="shared" si="18"/>
        <v>6.288833011003446E-2</v>
      </c>
      <c r="AN39" s="9">
        <f t="shared" si="19"/>
        <v>0</v>
      </c>
      <c r="AO39" s="9">
        <f t="shared" si="20"/>
        <v>4.5775266958809228E-2</v>
      </c>
      <c r="AP39" s="9">
        <f t="shared" si="21"/>
        <v>2.9221166955823667E-2</v>
      </c>
      <c r="AQ39" s="9">
        <f t="shared" si="22"/>
        <v>1.9298327091301737E-3</v>
      </c>
      <c r="AR39" s="9">
        <f t="shared" si="23"/>
        <v>2.5883145187775127E-3</v>
      </c>
      <c r="AS39" s="5">
        <f t="shared" si="24"/>
        <v>0</v>
      </c>
    </row>
    <row r="40" spans="2:45" x14ac:dyDescent="0.25">
      <c r="B40" s="158">
        <v>41760</v>
      </c>
      <c r="C40" s="19">
        <f>DENSIDAD!C40</f>
        <v>2057128</v>
      </c>
      <c r="D40" s="20">
        <f>DENSIDAD!D40</f>
        <v>9650</v>
      </c>
      <c r="E40" s="21">
        <f>DENSIDAD!E40</f>
        <v>151121</v>
      </c>
      <c r="F40" s="22">
        <f>DENSIDAD!F40</f>
        <v>592</v>
      </c>
      <c r="G40" s="19">
        <f>DENSIDAD!G40</f>
        <v>0</v>
      </c>
      <c r="H40" s="20">
        <f>DENSIDAD!H40</f>
        <v>0</v>
      </c>
      <c r="I40" s="21">
        <f>DENSIDAD!I40</f>
        <v>105577</v>
      </c>
      <c r="J40" s="22">
        <f>DENSIDAD!J40</f>
        <v>5062</v>
      </c>
      <c r="K40" s="19">
        <f>DENSIDAD!K40</f>
        <v>66492</v>
      </c>
      <c r="L40" s="20">
        <f>DENSIDAD!L40</f>
        <v>4880</v>
      </c>
      <c r="M40" s="21">
        <f>DENSIDAD!M40</f>
        <v>4914</v>
      </c>
      <c r="N40" s="22">
        <f>DENSIDAD!N40</f>
        <v>0</v>
      </c>
      <c r="O40" s="19">
        <f>DENSIDAD!O40</f>
        <v>5907</v>
      </c>
      <c r="P40" s="20">
        <f>DENSIDAD!P40</f>
        <v>294</v>
      </c>
      <c r="Q40" s="21">
        <f>DENSIDAD!Q40</f>
        <v>0</v>
      </c>
      <c r="R40" s="20">
        <f>DENSIDAD!R40</f>
        <v>0</v>
      </c>
      <c r="S40" s="19">
        <f t="shared" si="30"/>
        <v>2391139</v>
      </c>
      <c r="T40" s="20">
        <f t="shared" si="31"/>
        <v>20478</v>
      </c>
      <c r="U40" s="115">
        <f t="shared" si="0"/>
        <v>2411617</v>
      </c>
      <c r="V40" s="33">
        <f t="shared" si="1"/>
        <v>0.86031301400713212</v>
      </c>
      <c r="W40" s="9">
        <f t="shared" si="2"/>
        <v>6.3200424567538729E-2</v>
      </c>
      <c r="X40" s="9">
        <f t="shared" si="3"/>
        <v>0</v>
      </c>
      <c r="Y40" s="8">
        <f t="shared" si="4"/>
        <v>4.4153434827502711E-2</v>
      </c>
      <c r="Z40" s="9">
        <f t="shared" si="5"/>
        <v>2.7807668228404955E-2</v>
      </c>
      <c r="AA40" s="8">
        <f t="shared" si="6"/>
        <v>2.0550875545085417E-3</v>
      </c>
      <c r="AB40" s="9">
        <f t="shared" si="7"/>
        <v>2.4703708149128932E-3</v>
      </c>
      <c r="AC40" s="5">
        <f t="shared" si="8"/>
        <v>0</v>
      </c>
      <c r="AD40" s="33">
        <f t="shared" si="9"/>
        <v>0.47123742552983688</v>
      </c>
      <c r="AE40" s="9">
        <f t="shared" si="10"/>
        <v>2.8909073151674968E-2</v>
      </c>
      <c r="AF40" s="9">
        <f t="shared" si="11"/>
        <v>0</v>
      </c>
      <c r="AG40" s="9">
        <f t="shared" si="12"/>
        <v>0.24719210860435589</v>
      </c>
      <c r="AH40" s="9">
        <f t="shared" si="13"/>
        <v>0.23830452192596932</v>
      </c>
      <c r="AI40" s="9">
        <f t="shared" si="14"/>
        <v>0</v>
      </c>
      <c r="AJ40" s="35">
        <f t="shared" si="15"/>
        <v>1.4356870788162907E-2</v>
      </c>
      <c r="AK40" s="5">
        <f t="shared" si="16"/>
        <v>0</v>
      </c>
      <c r="AL40" s="33">
        <f t="shared" si="17"/>
        <v>0.85700921829627175</v>
      </c>
      <c r="AM40" s="9">
        <f t="shared" si="18"/>
        <v>6.2909243051446392E-2</v>
      </c>
      <c r="AN40" s="9">
        <f t="shared" si="19"/>
        <v>0</v>
      </c>
      <c r="AO40" s="9">
        <f t="shared" si="20"/>
        <v>4.5877517035250621E-2</v>
      </c>
      <c r="AP40" s="9">
        <f t="shared" si="21"/>
        <v>2.9595080810924785E-2</v>
      </c>
      <c r="AQ40" s="9">
        <f t="shared" si="22"/>
        <v>2.037636987962848E-3</v>
      </c>
      <c r="AR40" s="9">
        <f t="shared" si="23"/>
        <v>2.5713038181435941E-3</v>
      </c>
      <c r="AS40" s="5">
        <f t="shared" si="24"/>
        <v>0</v>
      </c>
    </row>
    <row r="41" spans="2:45" x14ac:dyDescent="0.25">
      <c r="B41" s="158">
        <v>41791</v>
      </c>
      <c r="C41" s="19">
        <f>DENSIDAD!C41</f>
        <v>2057405</v>
      </c>
      <c r="D41" s="20">
        <f>DENSIDAD!D41</f>
        <v>9654</v>
      </c>
      <c r="E41" s="21">
        <f>DENSIDAD!E41</f>
        <v>151172</v>
      </c>
      <c r="F41" s="22">
        <f>DENSIDAD!F41</f>
        <v>602</v>
      </c>
      <c r="G41" s="19">
        <f>DENSIDAD!G41</f>
        <v>0</v>
      </c>
      <c r="H41" s="20">
        <f>DENSIDAD!H41</f>
        <v>0</v>
      </c>
      <c r="I41" s="21">
        <f>DENSIDAD!I41</f>
        <v>106411</v>
      </c>
      <c r="J41" s="22">
        <f>DENSIDAD!J41</f>
        <v>5106</v>
      </c>
      <c r="K41" s="19">
        <f>DENSIDAD!K41</f>
        <v>67304</v>
      </c>
      <c r="L41" s="20">
        <f>DENSIDAD!L41</f>
        <v>4876</v>
      </c>
      <c r="M41" s="21">
        <f>DENSIDAD!M41</f>
        <v>4854</v>
      </c>
      <c r="N41" s="22">
        <f>DENSIDAD!N41</f>
        <v>0</v>
      </c>
      <c r="O41" s="19">
        <f>DENSIDAD!O41</f>
        <v>5889</v>
      </c>
      <c r="P41" s="20">
        <f>DENSIDAD!P41</f>
        <v>294</v>
      </c>
      <c r="Q41" s="21">
        <f>DENSIDAD!Q41</f>
        <v>0</v>
      </c>
      <c r="R41" s="20">
        <f>DENSIDAD!R41</f>
        <v>0</v>
      </c>
      <c r="S41" s="19">
        <f t="shared" si="30"/>
        <v>2393035</v>
      </c>
      <c r="T41" s="20">
        <f t="shared" si="31"/>
        <v>20532</v>
      </c>
      <c r="U41" s="115">
        <f t="shared" si="0"/>
        <v>2413567</v>
      </c>
      <c r="V41" s="33">
        <f t="shared" si="1"/>
        <v>0.85974714118264051</v>
      </c>
      <c r="W41" s="9">
        <f t="shared" si="2"/>
        <v>6.3171662762976727E-2</v>
      </c>
      <c r="X41" s="9">
        <f t="shared" si="3"/>
        <v>0</v>
      </c>
      <c r="Y41" s="9">
        <f t="shared" si="4"/>
        <v>4.4466963500324898E-2</v>
      </c>
      <c r="Z41" s="9">
        <f t="shared" si="5"/>
        <v>2.8124954294441996E-2</v>
      </c>
      <c r="AA41" s="8">
        <f t="shared" si="6"/>
        <v>2.0283865467909997E-3</v>
      </c>
      <c r="AB41" s="9">
        <f t="shared" si="7"/>
        <v>2.4608917128249273E-3</v>
      </c>
      <c r="AC41" s="5">
        <f t="shared" si="8"/>
        <v>0</v>
      </c>
      <c r="AD41" s="33">
        <f t="shared" si="9"/>
        <v>0.47019286966686147</v>
      </c>
      <c r="AE41" s="9">
        <f t="shared" si="10"/>
        <v>2.9320085719851938E-2</v>
      </c>
      <c r="AF41" s="9">
        <f t="shared" si="11"/>
        <v>0</v>
      </c>
      <c r="AG41" s="9">
        <f t="shared" si="12"/>
        <v>0.24868497954412624</v>
      </c>
      <c r="AH41" s="9">
        <f t="shared" si="13"/>
        <v>0.23748295343853498</v>
      </c>
      <c r="AI41" s="9">
        <f t="shared" si="14"/>
        <v>0</v>
      </c>
      <c r="AJ41" s="35">
        <f t="shared" si="15"/>
        <v>1.4319111630625365E-2</v>
      </c>
      <c r="AK41" s="5">
        <f t="shared" si="16"/>
        <v>0</v>
      </c>
      <c r="AL41" s="33">
        <f t="shared" si="17"/>
        <v>0.85643323761055734</v>
      </c>
      <c r="AM41" s="9">
        <f t="shared" si="18"/>
        <v>6.2883690405114087E-2</v>
      </c>
      <c r="AN41" s="9">
        <f t="shared" si="19"/>
        <v>0</v>
      </c>
      <c r="AO41" s="9">
        <f t="shared" si="20"/>
        <v>4.6204228016044305E-2</v>
      </c>
      <c r="AP41" s="9">
        <f t="shared" si="21"/>
        <v>2.990594418965788E-2</v>
      </c>
      <c r="AQ41" s="9">
        <f t="shared" si="22"/>
        <v>2.0111312426794037E-3</v>
      </c>
      <c r="AR41" s="9">
        <f t="shared" si="23"/>
        <v>2.5617685359470028E-3</v>
      </c>
      <c r="AS41" s="5">
        <f t="shared" si="24"/>
        <v>0</v>
      </c>
    </row>
    <row r="42" spans="2:45" x14ac:dyDescent="0.25">
      <c r="B42" s="158">
        <v>41821</v>
      </c>
      <c r="C42" s="19">
        <f>DENSIDAD!C42</f>
        <v>2050319</v>
      </c>
      <c r="D42" s="20">
        <f>DENSIDAD!D42</f>
        <v>9700</v>
      </c>
      <c r="E42" s="21">
        <f>DENSIDAD!E42</f>
        <v>151375</v>
      </c>
      <c r="F42" s="22">
        <f>DENSIDAD!F42</f>
        <v>592</v>
      </c>
      <c r="G42" s="19">
        <f>DENSIDAD!G42</f>
        <v>0</v>
      </c>
      <c r="H42" s="20">
        <f>DENSIDAD!H42</f>
        <v>0</v>
      </c>
      <c r="I42" s="21">
        <f>DENSIDAD!I42</f>
        <v>107128</v>
      </c>
      <c r="J42" s="22">
        <f>DENSIDAD!J42</f>
        <v>5095</v>
      </c>
      <c r="K42" s="19">
        <f>DENSIDAD!K42</f>
        <v>67895</v>
      </c>
      <c r="L42" s="20">
        <f>DENSIDAD!L42</f>
        <v>4808</v>
      </c>
      <c r="M42" s="21">
        <f>DENSIDAD!M42</f>
        <v>4854</v>
      </c>
      <c r="N42" s="22">
        <f>DENSIDAD!N42</f>
        <v>0</v>
      </c>
      <c r="O42" s="19">
        <f>DENSIDAD!O42</f>
        <v>5863</v>
      </c>
      <c r="P42" s="20">
        <f>DENSIDAD!P42</f>
        <v>294</v>
      </c>
      <c r="Q42" s="21">
        <f>DENSIDAD!Q42</f>
        <v>0</v>
      </c>
      <c r="R42" s="20">
        <f>DENSIDAD!R42</f>
        <v>0</v>
      </c>
      <c r="S42" s="19">
        <f t="shared" si="30"/>
        <v>2387434</v>
      </c>
      <c r="T42" s="20">
        <f t="shared" si="31"/>
        <v>20489</v>
      </c>
      <c r="U42" s="115">
        <f t="shared" si="0"/>
        <v>2407923</v>
      </c>
      <c r="V42" s="33">
        <f t="shared" si="1"/>
        <v>0.85879609656225053</v>
      </c>
      <c r="W42" s="9">
        <f t="shared" si="2"/>
        <v>6.3404894124821878E-2</v>
      </c>
      <c r="X42" s="9">
        <f t="shared" si="3"/>
        <v>0</v>
      </c>
      <c r="Y42" s="9">
        <f t="shared" si="4"/>
        <v>4.4871606921908627E-2</v>
      </c>
      <c r="Z42" s="9">
        <f t="shared" si="5"/>
        <v>2.8438482487892859E-2</v>
      </c>
      <c r="AA42" s="9">
        <f t="shared" si="6"/>
        <v>2.0331452094591936E-3</v>
      </c>
      <c r="AB42" s="9">
        <f t="shared" si="7"/>
        <v>2.4557746936669242E-3</v>
      </c>
      <c r="AC42" s="5">
        <f t="shared" si="8"/>
        <v>0</v>
      </c>
      <c r="AD42" s="33">
        <f t="shared" si="9"/>
        <v>0.47342476450778465</v>
      </c>
      <c r="AE42" s="9">
        <f t="shared" si="10"/>
        <v>2.8893552638000877E-2</v>
      </c>
      <c r="AF42" s="9">
        <f t="shared" si="11"/>
        <v>0</v>
      </c>
      <c r="AG42" s="9">
        <f t="shared" si="12"/>
        <v>0.24867001805847039</v>
      </c>
      <c r="AH42" s="9">
        <f t="shared" si="13"/>
        <v>0.23466250183025039</v>
      </c>
      <c r="AI42" s="9">
        <f t="shared" si="14"/>
        <v>0</v>
      </c>
      <c r="AJ42" s="35">
        <f t="shared" si="15"/>
        <v>1.434916296549368E-2</v>
      </c>
      <c r="AK42" s="5">
        <f t="shared" si="16"/>
        <v>0</v>
      </c>
      <c r="AL42" s="33">
        <f t="shared" si="17"/>
        <v>0.85551697458764253</v>
      </c>
      <c r="AM42" s="9">
        <f t="shared" si="18"/>
        <v>6.3111237360995345E-2</v>
      </c>
      <c r="AN42" s="9">
        <f t="shared" si="19"/>
        <v>0</v>
      </c>
      <c r="AO42" s="9">
        <f t="shared" si="20"/>
        <v>4.6605726179782328E-2</v>
      </c>
      <c r="AP42" s="9">
        <f t="shared" si="21"/>
        <v>3.0193241229059236E-2</v>
      </c>
      <c r="AQ42" s="9">
        <f t="shared" si="22"/>
        <v>2.0158451910630031E-3</v>
      </c>
      <c r="AR42" s="9">
        <f t="shared" si="23"/>
        <v>2.5569754514575423E-3</v>
      </c>
      <c r="AS42" s="5">
        <f t="shared" si="24"/>
        <v>0</v>
      </c>
    </row>
    <row r="43" spans="2:45" x14ac:dyDescent="0.25">
      <c r="B43" s="158">
        <v>41852</v>
      </c>
      <c r="C43" s="19">
        <f>DENSIDAD!C43</f>
        <v>2053112</v>
      </c>
      <c r="D43" s="20">
        <f>DENSIDAD!D43</f>
        <v>9824</v>
      </c>
      <c r="E43" s="21">
        <f>DENSIDAD!E43</f>
        <v>151252</v>
      </c>
      <c r="F43" s="22">
        <f>DENSIDAD!F43</f>
        <v>602</v>
      </c>
      <c r="G43" s="19">
        <f>DENSIDAD!G43</f>
        <v>0</v>
      </c>
      <c r="H43" s="20">
        <f>DENSIDAD!H43</f>
        <v>0</v>
      </c>
      <c r="I43" s="21">
        <f>DENSIDAD!I43</f>
        <v>107298</v>
      </c>
      <c r="J43" s="22">
        <f>DENSIDAD!J43</f>
        <v>5088</v>
      </c>
      <c r="K43" s="19">
        <f>DENSIDAD!K43</f>
        <v>68726</v>
      </c>
      <c r="L43" s="20">
        <f>DENSIDAD!L43</f>
        <v>4658</v>
      </c>
      <c r="M43" s="21">
        <f>DENSIDAD!M43</f>
        <v>4722</v>
      </c>
      <c r="N43" s="22">
        <f>DENSIDAD!N43</f>
        <v>0</v>
      </c>
      <c r="O43" s="19">
        <f>DENSIDAD!O43</f>
        <v>5831</v>
      </c>
      <c r="P43" s="20">
        <f>DENSIDAD!P43</f>
        <v>294</v>
      </c>
      <c r="Q43" s="21">
        <f>DENSIDAD!Q43</f>
        <v>0</v>
      </c>
      <c r="R43" s="20">
        <f>DENSIDAD!R43</f>
        <v>0</v>
      </c>
      <c r="S43" s="19">
        <f t="shared" si="30"/>
        <v>2390941</v>
      </c>
      <c r="T43" s="20">
        <f t="shared" si="31"/>
        <v>20466</v>
      </c>
      <c r="U43" s="115">
        <f t="shared" si="0"/>
        <v>2411407</v>
      </c>
      <c r="V43" s="33">
        <f t="shared" si="1"/>
        <v>0.85870458534945027</v>
      </c>
      <c r="W43" s="9">
        <f t="shared" si="2"/>
        <v>6.3260448501238631E-2</v>
      </c>
      <c r="X43" s="9">
        <f t="shared" si="3"/>
        <v>0</v>
      </c>
      <c r="Y43" s="9">
        <f t="shared" si="4"/>
        <v>4.4876891566960453E-2</v>
      </c>
      <c r="Z43" s="9">
        <f t="shared" si="5"/>
        <v>2.8744331206834464E-2</v>
      </c>
      <c r="AA43" s="9">
        <f t="shared" si="6"/>
        <v>1.9749546308336341E-3</v>
      </c>
      <c r="AB43" s="9">
        <f t="shared" si="7"/>
        <v>2.438788744682533E-3</v>
      </c>
      <c r="AC43" s="5">
        <f t="shared" si="8"/>
        <v>0</v>
      </c>
      <c r="AD43" s="33">
        <f t="shared" si="9"/>
        <v>0.4800156356884589</v>
      </c>
      <c r="AE43" s="9">
        <f t="shared" si="10"/>
        <v>2.9414638913319652E-2</v>
      </c>
      <c r="AF43" s="9">
        <f t="shared" si="11"/>
        <v>0</v>
      </c>
      <c r="AG43" s="9">
        <f t="shared" si="12"/>
        <v>0.24860744649662855</v>
      </c>
      <c r="AH43" s="9">
        <f t="shared" si="13"/>
        <v>0.22759699012997167</v>
      </c>
      <c r="AI43" s="9">
        <f t="shared" si="14"/>
        <v>0</v>
      </c>
      <c r="AJ43" s="35">
        <f t="shared" si="15"/>
        <v>1.4365288771621226E-2</v>
      </c>
      <c r="AK43" s="5">
        <f t="shared" si="16"/>
        <v>0</v>
      </c>
      <c r="AL43" s="33">
        <f t="shared" si="17"/>
        <v>0.85549059117768178</v>
      </c>
      <c r="AM43" s="9">
        <f t="shared" si="18"/>
        <v>6.2973193658308196E-2</v>
      </c>
      <c r="AN43" s="9">
        <f t="shared" si="19"/>
        <v>0</v>
      </c>
      <c r="AO43" s="9">
        <f t="shared" si="20"/>
        <v>4.6605985634113195E-2</v>
      </c>
      <c r="AP43" s="9">
        <f t="shared" si="21"/>
        <v>3.0432025784116908E-2</v>
      </c>
      <c r="AQ43" s="9">
        <f t="shared" si="22"/>
        <v>1.9581928724599373E-3</v>
      </c>
      <c r="AR43" s="9">
        <f t="shared" si="23"/>
        <v>2.5400108733200162E-3</v>
      </c>
      <c r="AS43" s="5">
        <f t="shared" si="24"/>
        <v>0</v>
      </c>
    </row>
    <row r="44" spans="2:45" x14ac:dyDescent="0.25">
      <c r="B44" s="158">
        <v>41883</v>
      </c>
      <c r="C44" s="19">
        <f>DENSIDAD!C44</f>
        <v>2049886</v>
      </c>
      <c r="D44" s="20">
        <f>DENSIDAD!D44</f>
        <v>9778</v>
      </c>
      <c r="E44" s="21">
        <f>DENSIDAD!E44</f>
        <v>151252</v>
      </c>
      <c r="F44" s="22">
        <f>DENSIDAD!F44</f>
        <v>602</v>
      </c>
      <c r="G44" s="19">
        <f>DENSIDAD!G44</f>
        <v>0</v>
      </c>
      <c r="H44" s="20">
        <f>DENSIDAD!H44</f>
        <v>0</v>
      </c>
      <c r="I44" s="21">
        <f>DENSIDAD!I44</f>
        <v>107062</v>
      </c>
      <c r="J44" s="22">
        <f>DENSIDAD!J44</f>
        <v>5074</v>
      </c>
      <c r="K44" s="19">
        <f>DENSIDAD!K44</f>
        <v>69634</v>
      </c>
      <c r="L44" s="20">
        <f>DENSIDAD!L44</f>
        <v>4390</v>
      </c>
      <c r="M44" s="21">
        <f>DENSIDAD!M44</f>
        <v>4922</v>
      </c>
      <c r="N44" s="22">
        <f>DENSIDAD!N44</f>
        <v>0</v>
      </c>
      <c r="O44" s="19">
        <f>DENSIDAD!O44</f>
        <v>5819</v>
      </c>
      <c r="P44" s="20">
        <f>DENSIDAD!P44</f>
        <v>294</v>
      </c>
      <c r="Q44" s="21">
        <f>DENSIDAD!Q44</f>
        <v>0</v>
      </c>
      <c r="R44" s="20">
        <f>DENSIDAD!R44</f>
        <v>0</v>
      </c>
      <c r="S44" s="19">
        <f t="shared" si="30"/>
        <v>2388575</v>
      </c>
      <c r="T44" s="20">
        <f t="shared" si="31"/>
        <v>20138</v>
      </c>
      <c r="U44" s="115">
        <f t="shared" si="0"/>
        <v>2408713</v>
      </c>
      <c r="V44" s="33">
        <f t="shared" si="1"/>
        <v>0.85820457804339412</v>
      </c>
      <c r="W44" s="9">
        <f t="shared" si="2"/>
        <v>6.3323111059941595E-2</v>
      </c>
      <c r="X44" s="9">
        <f t="shared" si="3"/>
        <v>0</v>
      </c>
      <c r="Y44" s="9">
        <f t="shared" si="4"/>
        <v>4.4822540636153353E-2</v>
      </c>
      <c r="Z44" s="9">
        <f t="shared" si="5"/>
        <v>2.9152946840689531E-2</v>
      </c>
      <c r="AA44" s="9">
        <f t="shared" si="6"/>
        <v>2.0606428519096115E-3</v>
      </c>
      <c r="AB44" s="9">
        <f t="shared" si="7"/>
        <v>2.4361805679118304E-3</v>
      </c>
      <c r="AC44" s="5">
        <f t="shared" si="8"/>
        <v>0</v>
      </c>
      <c r="AD44" s="33">
        <f t="shared" si="9"/>
        <v>0.48554970702155131</v>
      </c>
      <c r="AE44" s="9">
        <f t="shared" si="10"/>
        <v>2.9893733240639587E-2</v>
      </c>
      <c r="AF44" s="9">
        <f t="shared" si="11"/>
        <v>0</v>
      </c>
      <c r="AG44" s="9">
        <f t="shared" si="12"/>
        <v>0.25196146588539081</v>
      </c>
      <c r="AH44" s="9">
        <f t="shared" si="13"/>
        <v>0.21799582878140827</v>
      </c>
      <c r="AI44" s="9">
        <f t="shared" si="14"/>
        <v>0</v>
      </c>
      <c r="AJ44" s="35">
        <f t="shared" si="15"/>
        <v>1.4599265071010031E-2</v>
      </c>
      <c r="AK44" s="5">
        <f t="shared" si="16"/>
        <v>0</v>
      </c>
      <c r="AL44" s="33">
        <f t="shared" si="17"/>
        <v>0.85508900396186682</v>
      </c>
      <c r="AM44" s="9">
        <f t="shared" si="18"/>
        <v>6.3043625371723408E-2</v>
      </c>
      <c r="AN44" s="9">
        <f t="shared" si="19"/>
        <v>0</v>
      </c>
      <c r="AO44" s="9">
        <f t="shared" si="20"/>
        <v>4.6554321747754923E-2</v>
      </c>
      <c r="AP44" s="9">
        <f t="shared" si="21"/>
        <v>3.0731764224297374E-2</v>
      </c>
      <c r="AQ44" s="9">
        <f t="shared" si="22"/>
        <v>2.0434148858747389E-3</v>
      </c>
      <c r="AR44" s="9">
        <f t="shared" si="23"/>
        <v>2.5378698084827871E-3</v>
      </c>
      <c r="AS44" s="5">
        <f t="shared" si="24"/>
        <v>0</v>
      </c>
    </row>
    <row r="45" spans="2:45" x14ac:dyDescent="0.25">
      <c r="B45" s="158">
        <v>41913</v>
      </c>
      <c r="C45" s="19">
        <f>DENSIDAD!C45</f>
        <v>2063588</v>
      </c>
      <c r="D45" s="20">
        <f>DENSIDAD!D45</f>
        <v>9481</v>
      </c>
      <c r="E45" s="21">
        <f>DENSIDAD!E45</f>
        <v>151125</v>
      </c>
      <c r="F45" s="22">
        <f>DENSIDAD!F45</f>
        <v>596</v>
      </c>
      <c r="G45" s="19">
        <f>DENSIDAD!G45</f>
        <v>0</v>
      </c>
      <c r="H45" s="20">
        <f>DENSIDAD!H45</f>
        <v>0</v>
      </c>
      <c r="I45" s="21">
        <f>DENSIDAD!I45</f>
        <v>107279</v>
      </c>
      <c r="J45" s="22">
        <f>DENSIDAD!J45</f>
        <v>5032</v>
      </c>
      <c r="K45" s="19">
        <f>DENSIDAD!K45</f>
        <v>70457</v>
      </c>
      <c r="L45" s="20">
        <f>DENSIDAD!L45</f>
        <v>4501</v>
      </c>
      <c r="M45" s="21">
        <f>DENSIDAD!M45</f>
        <v>5010</v>
      </c>
      <c r="N45" s="22">
        <f>DENSIDAD!N45</f>
        <v>0</v>
      </c>
      <c r="O45" s="19">
        <f>DENSIDAD!O45</f>
        <v>5814</v>
      </c>
      <c r="P45" s="20">
        <f>DENSIDAD!P45</f>
        <v>294</v>
      </c>
      <c r="Q45" s="21">
        <f>DENSIDAD!Q45</f>
        <v>0</v>
      </c>
      <c r="R45" s="20">
        <f>DENSIDAD!R45</f>
        <v>0</v>
      </c>
      <c r="S45" s="19">
        <f t="shared" si="30"/>
        <v>2403273</v>
      </c>
      <c r="T45" s="20">
        <f t="shared" si="31"/>
        <v>19904</v>
      </c>
      <c r="U45" s="115">
        <f t="shared" si="0"/>
        <v>2423177</v>
      </c>
      <c r="V45" s="33">
        <f t="shared" si="1"/>
        <v>0.85865733938674471</v>
      </c>
      <c r="W45" s="9">
        <f t="shared" si="2"/>
        <v>6.2882993317862762E-2</v>
      </c>
      <c r="X45" s="9">
        <f t="shared" si="3"/>
        <v>0</v>
      </c>
      <c r="Y45" s="9">
        <f t="shared" si="4"/>
        <v>4.4638707296258059E-2</v>
      </c>
      <c r="Z45" s="9">
        <f t="shared" si="5"/>
        <v>2.9317102135296324E-2</v>
      </c>
      <c r="AA45" s="9">
        <f t="shared" si="6"/>
        <v>2.0846570489494952E-3</v>
      </c>
      <c r="AB45" s="9">
        <f t="shared" si="7"/>
        <v>2.4192008148886954E-3</v>
      </c>
      <c r="AC45" s="5">
        <f t="shared" si="8"/>
        <v>0</v>
      </c>
      <c r="AD45" s="33">
        <f t="shared" si="9"/>
        <v>0.47633641479099681</v>
      </c>
      <c r="AE45" s="9">
        <f t="shared" si="10"/>
        <v>2.9943729903536977E-2</v>
      </c>
      <c r="AF45" s="9">
        <f t="shared" si="11"/>
        <v>0</v>
      </c>
      <c r="AG45" s="9">
        <f t="shared" si="12"/>
        <v>0.25281350482315113</v>
      </c>
      <c r="AH45" s="9">
        <f t="shared" si="13"/>
        <v>0.22613545016077172</v>
      </c>
      <c r="AI45" s="9">
        <f t="shared" si="14"/>
        <v>0</v>
      </c>
      <c r="AJ45" s="35">
        <f t="shared" si="15"/>
        <v>1.4770900321543408E-2</v>
      </c>
      <c r="AK45" s="5">
        <f t="shared" si="16"/>
        <v>0</v>
      </c>
      <c r="AL45" s="33">
        <f t="shared" si="17"/>
        <v>0.85551695150622509</v>
      </c>
      <c r="AM45" s="9">
        <f t="shared" si="18"/>
        <v>6.2612429880277015E-2</v>
      </c>
      <c r="AN45" s="9">
        <f t="shared" si="19"/>
        <v>0</v>
      </c>
      <c r="AO45" s="9">
        <f t="shared" si="20"/>
        <v>4.634865715546161E-2</v>
      </c>
      <c r="AP45" s="9">
        <f t="shared" si="21"/>
        <v>3.0933770005245179E-2</v>
      </c>
      <c r="AQ45" s="9">
        <f t="shared" si="22"/>
        <v>2.0675336551972887E-3</v>
      </c>
      <c r="AR45" s="9">
        <f t="shared" si="23"/>
        <v>2.5206577975938199E-3</v>
      </c>
      <c r="AS45" s="5">
        <f t="shared" si="24"/>
        <v>0</v>
      </c>
    </row>
    <row r="46" spans="2:45" x14ac:dyDescent="0.25">
      <c r="B46" s="158">
        <v>41944</v>
      </c>
      <c r="C46" s="19">
        <f>DENSIDAD!C46</f>
        <v>2076562</v>
      </c>
      <c r="D46" s="20">
        <f>DENSIDAD!D46</f>
        <v>9586</v>
      </c>
      <c r="E46" s="21">
        <f>DENSIDAD!E46</f>
        <v>151153</v>
      </c>
      <c r="F46" s="22">
        <f>DENSIDAD!F46</f>
        <v>607</v>
      </c>
      <c r="G46" s="19">
        <f>DENSIDAD!G46</f>
        <v>0</v>
      </c>
      <c r="H46" s="20">
        <f>DENSIDAD!H46</f>
        <v>0</v>
      </c>
      <c r="I46" s="21">
        <f>DENSIDAD!I46</f>
        <v>107261</v>
      </c>
      <c r="J46" s="22">
        <f>DENSIDAD!J46</f>
        <v>5015</v>
      </c>
      <c r="K46" s="19">
        <f>DENSIDAD!K46</f>
        <v>71158</v>
      </c>
      <c r="L46" s="20">
        <f>DENSIDAD!L46</f>
        <v>4283</v>
      </c>
      <c r="M46" s="21">
        <f>DENSIDAD!M46</f>
        <v>5510</v>
      </c>
      <c r="N46" s="22">
        <f>DENSIDAD!N46</f>
        <v>0</v>
      </c>
      <c r="O46" s="19">
        <f>DENSIDAD!O46</f>
        <v>5809</v>
      </c>
      <c r="P46" s="20">
        <f>DENSIDAD!P46</f>
        <v>294</v>
      </c>
      <c r="Q46" s="21">
        <f>DENSIDAD!Q46</f>
        <v>0</v>
      </c>
      <c r="R46" s="20">
        <f>DENSIDAD!R46</f>
        <v>0</v>
      </c>
      <c r="S46" s="19">
        <f t="shared" si="30"/>
        <v>2417453</v>
      </c>
      <c r="T46" s="20">
        <f t="shared" si="31"/>
        <v>19785</v>
      </c>
      <c r="U46" s="115">
        <f t="shared" si="0"/>
        <v>2437238</v>
      </c>
      <c r="V46" s="33">
        <f t="shared" si="1"/>
        <v>0.85898753771014369</v>
      </c>
      <c r="W46" s="9">
        <f t="shared" si="2"/>
        <v>6.2525724388436926E-2</v>
      </c>
      <c r="X46" s="9">
        <f t="shared" si="3"/>
        <v>0</v>
      </c>
      <c r="Y46" s="9">
        <f t="shared" si="4"/>
        <v>4.4369425176001356E-2</v>
      </c>
      <c r="Z46" s="9">
        <f t="shared" si="5"/>
        <v>2.9435112078704324E-2</v>
      </c>
      <c r="AA46" s="9">
        <f t="shared" si="6"/>
        <v>2.2792583764813627E-3</v>
      </c>
      <c r="AB46" s="9">
        <f t="shared" si="7"/>
        <v>2.4029422702323477E-3</v>
      </c>
      <c r="AC46" s="5">
        <f t="shared" si="8"/>
        <v>0</v>
      </c>
      <c r="AD46" s="33">
        <f t="shared" si="9"/>
        <v>0.48450846600960323</v>
      </c>
      <c r="AE46" s="9">
        <f t="shared" si="10"/>
        <v>3.0679807935304525E-2</v>
      </c>
      <c r="AF46" s="9">
        <f t="shared" si="11"/>
        <v>0</v>
      </c>
      <c r="AG46" s="9">
        <f t="shared" si="12"/>
        <v>0.25347485468789488</v>
      </c>
      <c r="AH46" s="9">
        <f t="shared" si="13"/>
        <v>0.21647712913823602</v>
      </c>
      <c r="AI46" s="9">
        <f t="shared" si="14"/>
        <v>0</v>
      </c>
      <c r="AJ46" s="35">
        <f t="shared" si="15"/>
        <v>1.4859742228961335E-2</v>
      </c>
      <c r="AK46" s="5">
        <f t="shared" si="16"/>
        <v>0</v>
      </c>
      <c r="AL46" s="33">
        <f t="shared" si="17"/>
        <v>0.85594759313616475</v>
      </c>
      <c r="AM46" s="9">
        <f t="shared" si="18"/>
        <v>6.2267205746833094E-2</v>
      </c>
      <c r="AN46" s="9">
        <f t="shared" si="19"/>
        <v>0</v>
      </c>
      <c r="AO46" s="9">
        <f t="shared" si="20"/>
        <v>4.6066900319131736E-2</v>
      </c>
      <c r="AP46" s="9">
        <f t="shared" si="21"/>
        <v>3.0953480948516313E-2</v>
      </c>
      <c r="AQ46" s="9">
        <f t="shared" si="22"/>
        <v>2.2607558227797204E-3</v>
      </c>
      <c r="AR46" s="9">
        <f t="shared" si="23"/>
        <v>2.5040640265743437E-3</v>
      </c>
      <c r="AS46" s="5">
        <f t="shared" si="24"/>
        <v>0</v>
      </c>
    </row>
    <row r="47" spans="2:45" ht="15.75" thickBot="1" x14ac:dyDescent="0.3">
      <c r="B47" s="159">
        <v>41974</v>
      </c>
      <c r="C47" s="24">
        <f>DENSIDAD!C47</f>
        <v>2080736</v>
      </c>
      <c r="D47" s="25">
        <f>DENSIDAD!D47</f>
        <v>9584</v>
      </c>
      <c r="E47" s="26">
        <f>DENSIDAD!E47</f>
        <v>150808</v>
      </c>
      <c r="F47" s="27">
        <f>DENSIDAD!F47</f>
        <v>597</v>
      </c>
      <c r="G47" s="24">
        <f>DENSIDAD!G47</f>
        <v>0</v>
      </c>
      <c r="H47" s="25">
        <f>DENSIDAD!H47</f>
        <v>0</v>
      </c>
      <c r="I47" s="26">
        <f>DENSIDAD!I47</f>
        <v>107094</v>
      </c>
      <c r="J47" s="27">
        <f>DENSIDAD!J47</f>
        <v>4978</v>
      </c>
      <c r="K47" s="24">
        <f>DENSIDAD!K47</f>
        <v>71781</v>
      </c>
      <c r="L47" s="25">
        <f>DENSIDAD!L47</f>
        <v>4056</v>
      </c>
      <c r="M47" s="26">
        <f>DENSIDAD!M47</f>
        <v>5880</v>
      </c>
      <c r="N47" s="27">
        <f>DENSIDAD!N47</f>
        <v>0</v>
      </c>
      <c r="O47" s="24">
        <f>DENSIDAD!O47</f>
        <v>5882</v>
      </c>
      <c r="P47" s="25">
        <f>DENSIDAD!P47</f>
        <v>294</v>
      </c>
      <c r="Q47" s="26">
        <f>DENSIDAD!Q47</f>
        <v>0</v>
      </c>
      <c r="R47" s="25">
        <f>DENSIDAD!R47</f>
        <v>0</v>
      </c>
      <c r="S47" s="24">
        <f t="shared" si="30"/>
        <v>2422181</v>
      </c>
      <c r="T47" s="25">
        <f t="shared" si="31"/>
        <v>19509</v>
      </c>
      <c r="U47" s="119">
        <f t="shared" si="0"/>
        <v>2441690</v>
      </c>
      <c r="V47" s="36">
        <f t="shared" si="1"/>
        <v>0.85903406888254841</v>
      </c>
      <c r="W47" s="11">
        <f t="shared" si="2"/>
        <v>6.226124306977885E-2</v>
      </c>
      <c r="X47" s="11">
        <f t="shared" si="3"/>
        <v>0</v>
      </c>
      <c r="Y47" s="11">
        <f t="shared" si="4"/>
        <v>4.421387171313787E-2</v>
      </c>
      <c r="Z47" s="11">
        <f t="shared" si="5"/>
        <v>2.9634862134580362E-2</v>
      </c>
      <c r="AA47" s="11">
        <f t="shared" si="6"/>
        <v>2.4275642489145115E-3</v>
      </c>
      <c r="AB47" s="11">
        <f t="shared" si="7"/>
        <v>2.4283899510399924E-3</v>
      </c>
      <c r="AC47" s="6">
        <f t="shared" si="8"/>
        <v>0</v>
      </c>
      <c r="AD47" s="36">
        <f t="shared" si="9"/>
        <v>0.49126044389768825</v>
      </c>
      <c r="AE47" s="11">
        <f t="shared" si="10"/>
        <v>3.0601260956481625E-2</v>
      </c>
      <c r="AF47" s="11">
        <f t="shared" si="11"/>
        <v>0</v>
      </c>
      <c r="AG47" s="11">
        <f t="shared" si="12"/>
        <v>0.25516428315136602</v>
      </c>
      <c r="AH47" s="11">
        <f t="shared" si="13"/>
        <v>0.20790404428725204</v>
      </c>
      <c r="AI47" s="11">
        <f t="shared" si="14"/>
        <v>0</v>
      </c>
      <c r="AJ47" s="39">
        <f t="shared" si="15"/>
        <v>1.5069967707212056E-2</v>
      </c>
      <c r="AK47" s="6">
        <f t="shared" si="16"/>
        <v>0</v>
      </c>
      <c r="AL47" s="36">
        <f t="shared" si="17"/>
        <v>0.85609557314810647</v>
      </c>
      <c r="AM47" s="11">
        <f t="shared" si="18"/>
        <v>6.2008281149531677E-2</v>
      </c>
      <c r="AN47" s="11">
        <f t="shared" si="19"/>
        <v>0</v>
      </c>
      <c r="AO47" s="11">
        <f t="shared" si="20"/>
        <v>4.5899356593179313E-2</v>
      </c>
      <c r="AP47" s="11">
        <f t="shared" si="21"/>
        <v>3.1059225372590295E-2</v>
      </c>
      <c r="AQ47" s="11">
        <f t="shared" si="22"/>
        <v>2.4081681130692268E-3</v>
      </c>
      <c r="AR47" s="11">
        <f t="shared" si="23"/>
        <v>2.5293956235230516E-3</v>
      </c>
      <c r="AS47" s="6">
        <f t="shared" si="24"/>
        <v>0</v>
      </c>
    </row>
    <row r="48" spans="2:45" x14ac:dyDescent="0.25">
      <c r="B48" s="160">
        <v>42005</v>
      </c>
      <c r="C48" s="23">
        <f>DENSIDAD!C48</f>
        <v>2082868</v>
      </c>
      <c r="D48" s="28">
        <f>DENSIDAD!D48</f>
        <v>9525</v>
      </c>
      <c r="E48" s="29">
        <f>DENSIDAD!E48</f>
        <v>150963</v>
      </c>
      <c r="F48" s="30">
        <f>DENSIDAD!F48</f>
        <v>607</v>
      </c>
      <c r="G48" s="23">
        <f>DENSIDAD!G48</f>
        <v>0</v>
      </c>
      <c r="H48" s="28">
        <f>DENSIDAD!H48</f>
        <v>0</v>
      </c>
      <c r="I48" s="29">
        <f>DENSIDAD!I48</f>
        <v>107575</v>
      </c>
      <c r="J48" s="30">
        <f>DENSIDAD!J48</f>
        <v>4935</v>
      </c>
      <c r="K48" s="23">
        <f>DENSIDAD!K48</f>
        <v>72103</v>
      </c>
      <c r="L48" s="28">
        <f>DENSIDAD!L48</f>
        <v>4029</v>
      </c>
      <c r="M48" s="29">
        <f>DENSIDAD!M48</f>
        <v>5967</v>
      </c>
      <c r="N48" s="30">
        <f>DENSIDAD!N48</f>
        <v>0</v>
      </c>
      <c r="O48" s="23">
        <f>DENSIDAD!O48</f>
        <v>5883</v>
      </c>
      <c r="P48" s="28">
        <f>DENSIDAD!P48</f>
        <v>294</v>
      </c>
      <c r="Q48" s="29">
        <f>DENSIDAD!Q48</f>
        <v>0</v>
      </c>
      <c r="R48" s="28">
        <f>DENSIDAD!R48</f>
        <v>0</v>
      </c>
      <c r="S48" s="23">
        <f t="shared" si="30"/>
        <v>2425359</v>
      </c>
      <c r="T48" s="28">
        <f t="shared" si="31"/>
        <v>19390</v>
      </c>
      <c r="U48" s="121">
        <f t="shared" si="0"/>
        <v>2444749</v>
      </c>
      <c r="V48" s="40">
        <f t="shared" si="1"/>
        <v>0.85878750321086483</v>
      </c>
      <c r="W48" s="8">
        <f t="shared" si="2"/>
        <v>6.2243568890213777E-2</v>
      </c>
      <c r="X48" s="8">
        <f t="shared" si="3"/>
        <v>0</v>
      </c>
      <c r="Y48" s="8">
        <f t="shared" si="4"/>
        <v>4.4354258482970976E-2</v>
      </c>
      <c r="Z48" s="8">
        <f t="shared" si="5"/>
        <v>2.9728794788730247E-2</v>
      </c>
      <c r="AA48" s="8">
        <f t="shared" si="6"/>
        <v>2.4602543376052782E-3</v>
      </c>
      <c r="AB48" s="8">
        <f t="shared" si="7"/>
        <v>2.4256202896148571E-3</v>
      </c>
      <c r="AC48" s="34">
        <f t="shared" si="8"/>
        <v>0</v>
      </c>
      <c r="AD48" s="40">
        <f t="shared" si="9"/>
        <v>0.49123259412068077</v>
      </c>
      <c r="AE48" s="8">
        <f t="shared" si="10"/>
        <v>3.1304796286745748E-2</v>
      </c>
      <c r="AF48" s="8">
        <f t="shared" si="11"/>
        <v>0</v>
      </c>
      <c r="AG48" s="8">
        <f t="shared" si="12"/>
        <v>0.25451263537906138</v>
      </c>
      <c r="AH48" s="8">
        <f t="shared" si="13"/>
        <v>0.20778751933986592</v>
      </c>
      <c r="AI48" s="8">
        <f t="shared" si="14"/>
        <v>0</v>
      </c>
      <c r="AJ48" s="41">
        <f t="shared" si="15"/>
        <v>1.516245487364621E-2</v>
      </c>
      <c r="AK48" s="34">
        <f t="shared" si="16"/>
        <v>0</v>
      </c>
      <c r="AL48" s="40">
        <f t="shared" si="17"/>
        <v>0.85587232063496088</v>
      </c>
      <c r="AM48" s="8">
        <f t="shared" si="18"/>
        <v>6.1998184680717737E-2</v>
      </c>
      <c r="AN48" s="8">
        <f t="shared" si="19"/>
        <v>0</v>
      </c>
      <c r="AO48" s="8">
        <f t="shared" si="20"/>
        <v>4.6021084373078794E-2</v>
      </c>
      <c r="AP48" s="8">
        <f t="shared" si="21"/>
        <v>3.1141029201770816E-2</v>
      </c>
      <c r="AQ48" s="8">
        <f t="shared" si="22"/>
        <v>2.4407413603605116E-3</v>
      </c>
      <c r="AR48" s="8">
        <f t="shared" si="23"/>
        <v>2.5266397491112585E-3</v>
      </c>
      <c r="AS48" s="34">
        <f t="shared" si="24"/>
        <v>0</v>
      </c>
    </row>
    <row r="49" spans="2:45" x14ac:dyDescent="0.25">
      <c r="B49" s="158">
        <v>42036</v>
      </c>
      <c r="C49" s="19">
        <f>DENSIDAD!C49</f>
        <v>2103539</v>
      </c>
      <c r="D49" s="20">
        <f>DENSIDAD!D49</f>
        <v>9573</v>
      </c>
      <c r="E49" s="21">
        <f>DENSIDAD!E49</f>
        <v>150957</v>
      </c>
      <c r="F49" s="22">
        <f>DENSIDAD!F49</f>
        <v>607</v>
      </c>
      <c r="G49" s="19">
        <f>DENSIDAD!G49</f>
        <v>0</v>
      </c>
      <c r="H49" s="20">
        <f>DENSIDAD!H49</f>
        <v>0</v>
      </c>
      <c r="I49" s="21">
        <f>DENSIDAD!I49</f>
        <v>108189</v>
      </c>
      <c r="J49" s="22">
        <f>DENSIDAD!J49</f>
        <v>4929</v>
      </c>
      <c r="K49" s="19">
        <f>DENSIDAD!K49</f>
        <v>72365</v>
      </c>
      <c r="L49" s="20">
        <f>DENSIDAD!L49</f>
        <v>4056</v>
      </c>
      <c r="M49" s="21">
        <f>DENSIDAD!M49</f>
        <v>5974</v>
      </c>
      <c r="N49" s="22">
        <f>DENSIDAD!N49</f>
        <v>0</v>
      </c>
      <c r="O49" s="19">
        <f>DENSIDAD!O49</f>
        <v>5896</v>
      </c>
      <c r="P49" s="20">
        <f>DENSIDAD!P49</f>
        <v>294</v>
      </c>
      <c r="Q49" s="21">
        <f>DENSIDAD!Q49</f>
        <v>0</v>
      </c>
      <c r="R49" s="20">
        <f>DENSIDAD!R49</f>
        <v>0</v>
      </c>
      <c r="S49" s="19">
        <f t="shared" si="30"/>
        <v>2446920</v>
      </c>
      <c r="T49" s="20">
        <f t="shared" si="31"/>
        <v>19459</v>
      </c>
      <c r="U49" s="115">
        <f t="shared" si="0"/>
        <v>2466379</v>
      </c>
      <c r="V49" s="33">
        <f t="shared" si="1"/>
        <v>0.85966807251565236</v>
      </c>
      <c r="W49" s="9">
        <f t="shared" si="2"/>
        <v>6.1692658525820218E-2</v>
      </c>
      <c r="X49" s="9">
        <f t="shared" si="3"/>
        <v>0</v>
      </c>
      <c r="Y49" s="9">
        <f t="shared" si="4"/>
        <v>4.4214359276151242E-2</v>
      </c>
      <c r="Z49" s="9">
        <f t="shared" si="5"/>
        <v>2.9573913327775325E-2</v>
      </c>
      <c r="AA49" s="9">
        <f t="shared" si="6"/>
        <v>2.4414365814983733E-3</v>
      </c>
      <c r="AB49" s="9">
        <f t="shared" si="7"/>
        <v>2.4095597731025125E-3</v>
      </c>
      <c r="AC49" s="5">
        <f t="shared" si="8"/>
        <v>0</v>
      </c>
      <c r="AD49" s="33">
        <f t="shared" si="9"/>
        <v>0.49195744899532351</v>
      </c>
      <c r="AE49" s="9">
        <f t="shared" si="10"/>
        <v>3.119379207564623E-2</v>
      </c>
      <c r="AF49" s="9">
        <f t="shared" si="11"/>
        <v>0</v>
      </c>
      <c r="AG49" s="9">
        <f t="shared" si="12"/>
        <v>0.25330181407060998</v>
      </c>
      <c r="AH49" s="9">
        <f t="shared" si="13"/>
        <v>0.20843825479212705</v>
      </c>
      <c r="AI49" s="9">
        <f t="shared" si="14"/>
        <v>0</v>
      </c>
      <c r="AJ49" s="35">
        <f t="shared" si="15"/>
        <v>1.5108690066293232E-2</v>
      </c>
      <c r="AK49" s="5">
        <f t="shared" si="16"/>
        <v>0</v>
      </c>
      <c r="AL49" s="33">
        <f t="shared" si="17"/>
        <v>0.8567669445774555</v>
      </c>
      <c r="AM49" s="9">
        <f t="shared" si="18"/>
        <v>6.1452031500430389E-2</v>
      </c>
      <c r="AN49" s="9">
        <f t="shared" si="19"/>
        <v>0</v>
      </c>
      <c r="AO49" s="9">
        <f t="shared" si="20"/>
        <v>4.5863997382397437E-2</v>
      </c>
      <c r="AP49" s="9">
        <f t="shared" si="21"/>
        <v>3.0985100019096823E-2</v>
      </c>
      <c r="AQ49" s="9">
        <f t="shared" si="22"/>
        <v>2.4221743697947478E-3</v>
      </c>
      <c r="AR49" s="9">
        <f t="shared" si="23"/>
        <v>2.5097521508251571E-3</v>
      </c>
      <c r="AS49" s="5">
        <f t="shared" si="24"/>
        <v>0</v>
      </c>
    </row>
    <row r="50" spans="2:45" x14ac:dyDescent="0.25">
      <c r="B50" s="158">
        <v>42064</v>
      </c>
      <c r="C50" s="19">
        <f>DENSIDAD!C50</f>
        <v>2098673</v>
      </c>
      <c r="D50" s="20">
        <f>DENSIDAD!D50</f>
        <v>9664</v>
      </c>
      <c r="E50" s="21">
        <f>DENSIDAD!E50</f>
        <v>151688</v>
      </c>
      <c r="F50" s="22">
        <f>DENSIDAD!F50</f>
        <v>597</v>
      </c>
      <c r="G50" s="19">
        <f>DENSIDAD!G50</f>
        <v>0</v>
      </c>
      <c r="H50" s="20">
        <f>DENSIDAD!H50</f>
        <v>0</v>
      </c>
      <c r="I50" s="21">
        <f>DENSIDAD!I50</f>
        <v>108371</v>
      </c>
      <c r="J50" s="22">
        <f>DENSIDAD!J50</f>
        <v>4939</v>
      </c>
      <c r="K50" s="19">
        <f>DENSIDAD!K50</f>
        <v>73417</v>
      </c>
      <c r="L50" s="20">
        <f>DENSIDAD!L50</f>
        <v>3843</v>
      </c>
      <c r="M50" s="21">
        <f>DENSIDAD!M50</f>
        <v>6174</v>
      </c>
      <c r="N50" s="22">
        <f>DENSIDAD!N50</f>
        <v>0</v>
      </c>
      <c r="O50" s="19">
        <f>DENSIDAD!O50</f>
        <v>5878</v>
      </c>
      <c r="P50" s="20">
        <f>DENSIDAD!P50</f>
        <v>294</v>
      </c>
      <c r="Q50" s="21">
        <f>DENSIDAD!Q50</f>
        <v>0</v>
      </c>
      <c r="R50" s="20">
        <f>DENSIDAD!R50</f>
        <v>0</v>
      </c>
      <c r="S50" s="19">
        <f t="shared" si="30"/>
        <v>2444201</v>
      </c>
      <c r="T50" s="20">
        <f t="shared" si="31"/>
        <v>19337</v>
      </c>
      <c r="U50" s="115">
        <f t="shared" si="0"/>
        <v>2463538</v>
      </c>
      <c r="V50" s="33">
        <f t="shared" si="1"/>
        <v>0.85863355755111792</v>
      </c>
      <c r="W50" s="9">
        <f t="shared" si="2"/>
        <v>6.2060362466098327E-2</v>
      </c>
      <c r="X50" s="9">
        <f t="shared" si="3"/>
        <v>0</v>
      </c>
      <c r="Y50" s="9">
        <f t="shared" si="4"/>
        <v>4.4338006571472639E-2</v>
      </c>
      <c r="Z50" s="9">
        <f t="shared" si="5"/>
        <v>3.003721870664483E-2</v>
      </c>
      <c r="AA50" s="9">
        <f t="shared" si="6"/>
        <v>2.5259788372560196E-3</v>
      </c>
      <c r="AB50" s="9">
        <f t="shared" si="7"/>
        <v>2.4048758674102499E-3</v>
      </c>
      <c r="AC50" s="5">
        <f t="shared" si="8"/>
        <v>0</v>
      </c>
      <c r="AD50" s="33">
        <f t="shared" si="9"/>
        <v>0.49976728551481614</v>
      </c>
      <c r="AE50" s="9">
        <f t="shared" si="10"/>
        <v>3.087345503439003E-2</v>
      </c>
      <c r="AF50" s="9">
        <f t="shared" si="11"/>
        <v>0</v>
      </c>
      <c r="AG50" s="9">
        <f t="shared" si="12"/>
        <v>0.25541707607177949</v>
      </c>
      <c r="AH50" s="9">
        <f t="shared" si="13"/>
        <v>0.19873817034700317</v>
      </c>
      <c r="AI50" s="9">
        <f t="shared" si="14"/>
        <v>0</v>
      </c>
      <c r="AJ50" s="35">
        <f t="shared" si="15"/>
        <v>1.520401303201117E-2</v>
      </c>
      <c r="AK50" s="5">
        <f t="shared" si="16"/>
        <v>0</v>
      </c>
      <c r="AL50" s="33">
        <f t="shared" si="17"/>
        <v>0.85581671563418138</v>
      </c>
      <c r="AM50" s="9">
        <f t="shared" si="18"/>
        <v>6.181556769166946E-2</v>
      </c>
      <c r="AN50" s="9">
        <f t="shared" si="19"/>
        <v>0</v>
      </c>
      <c r="AO50" s="9">
        <f t="shared" si="20"/>
        <v>4.5994825328450381E-2</v>
      </c>
      <c r="AP50" s="9">
        <f t="shared" si="21"/>
        <v>3.1361399742971287E-2</v>
      </c>
      <c r="AQ50" s="9">
        <f t="shared" si="22"/>
        <v>2.5061517216296235E-3</v>
      </c>
      <c r="AR50" s="9">
        <f t="shared" si="23"/>
        <v>2.5053398810978358E-3</v>
      </c>
      <c r="AS50" s="5">
        <f t="shared" si="24"/>
        <v>0</v>
      </c>
    </row>
    <row r="51" spans="2:45" x14ac:dyDescent="0.25">
      <c r="B51" s="158">
        <v>42095</v>
      </c>
      <c r="C51" s="19">
        <f>DENSIDAD!C51</f>
        <v>2106683</v>
      </c>
      <c r="D51" s="20">
        <f>DENSIDAD!D51</f>
        <v>9713</v>
      </c>
      <c r="E51" s="21">
        <f>DENSIDAD!E51</f>
        <v>152024</v>
      </c>
      <c r="F51" s="22">
        <f>DENSIDAD!F51</f>
        <v>606</v>
      </c>
      <c r="G51" s="19">
        <f>DENSIDAD!G51</f>
        <v>0</v>
      </c>
      <c r="H51" s="20">
        <f>DENSIDAD!H51</f>
        <v>0</v>
      </c>
      <c r="I51" s="21">
        <f>DENSIDAD!I51</f>
        <v>108570</v>
      </c>
      <c r="J51" s="22">
        <f>DENSIDAD!J51</f>
        <v>4906</v>
      </c>
      <c r="K51" s="19">
        <f>DENSIDAD!K51</f>
        <v>74415</v>
      </c>
      <c r="L51" s="20">
        <f>DENSIDAD!L51</f>
        <v>3833</v>
      </c>
      <c r="M51" s="21">
        <f>DENSIDAD!M51</f>
        <v>6254</v>
      </c>
      <c r="N51" s="22">
        <f>DENSIDAD!N51</f>
        <v>0</v>
      </c>
      <c r="O51" s="19">
        <f>DENSIDAD!O51</f>
        <v>5802</v>
      </c>
      <c r="P51" s="20">
        <f>DENSIDAD!P51</f>
        <v>294</v>
      </c>
      <c r="Q51" s="21">
        <f>DENSIDAD!Q51</f>
        <v>0</v>
      </c>
      <c r="R51" s="20">
        <f>DENSIDAD!R51</f>
        <v>0</v>
      </c>
      <c r="S51" s="19">
        <f t="shared" si="30"/>
        <v>2453748</v>
      </c>
      <c r="T51" s="20">
        <f t="shared" si="31"/>
        <v>19352</v>
      </c>
      <c r="U51" s="115">
        <f t="shared" si="0"/>
        <v>2473100</v>
      </c>
      <c r="V51" s="33">
        <f t="shared" si="1"/>
        <v>0.85855719495237492</v>
      </c>
      <c r="W51" s="9">
        <f t="shared" si="2"/>
        <v>6.195583246527353E-2</v>
      </c>
      <c r="X51" s="9">
        <f t="shared" si="3"/>
        <v>0</v>
      </c>
      <c r="Y51" s="9">
        <f t="shared" si="4"/>
        <v>4.4246597450104903E-2</v>
      </c>
      <c r="Z51" s="9">
        <f t="shared" si="5"/>
        <v>3.0327075151971597E-2</v>
      </c>
      <c r="AA51" s="9">
        <f t="shared" si="6"/>
        <v>2.5487539877770658E-3</v>
      </c>
      <c r="AB51" s="9">
        <f t="shared" si="7"/>
        <v>2.364545992498007E-3</v>
      </c>
      <c r="AC51" s="5">
        <f t="shared" si="8"/>
        <v>0</v>
      </c>
      <c r="AD51" s="33">
        <f t="shared" si="9"/>
        <v>0.50191194708557252</v>
      </c>
      <c r="AE51" s="9">
        <f t="shared" si="10"/>
        <v>3.131459280694502E-2</v>
      </c>
      <c r="AF51" s="9">
        <f t="shared" si="11"/>
        <v>0</v>
      </c>
      <c r="AG51" s="9">
        <f t="shared" si="12"/>
        <v>0.25351384869780902</v>
      </c>
      <c r="AH51" s="9">
        <f t="shared" si="13"/>
        <v>0.19806738321620504</v>
      </c>
      <c r="AI51" s="9">
        <f t="shared" si="14"/>
        <v>0</v>
      </c>
      <c r="AJ51" s="35">
        <f t="shared" si="15"/>
        <v>1.5192228193468375E-2</v>
      </c>
      <c r="AK51" s="5">
        <f t="shared" si="16"/>
        <v>0</v>
      </c>
      <c r="AL51" s="33">
        <f t="shared" si="17"/>
        <v>0.85576644696939064</v>
      </c>
      <c r="AM51" s="9">
        <f t="shared" si="18"/>
        <v>6.1716064857870685E-2</v>
      </c>
      <c r="AN51" s="9">
        <f t="shared" si="19"/>
        <v>0</v>
      </c>
      <c r="AO51" s="9">
        <f t="shared" si="20"/>
        <v>4.5884113056487812E-2</v>
      </c>
      <c r="AP51" s="9">
        <f t="shared" si="21"/>
        <v>3.1639642553879743E-2</v>
      </c>
      <c r="AQ51" s="9">
        <f t="shared" si="22"/>
        <v>2.5288099955521411E-3</v>
      </c>
      <c r="AR51" s="9">
        <f t="shared" si="23"/>
        <v>2.464922566818972E-3</v>
      </c>
      <c r="AS51" s="5">
        <f t="shared" si="24"/>
        <v>0</v>
      </c>
    </row>
    <row r="52" spans="2:45" x14ac:dyDescent="0.25">
      <c r="B52" s="158">
        <v>42125</v>
      </c>
      <c r="C52" s="19">
        <f>DENSIDAD!C52</f>
        <v>2115499</v>
      </c>
      <c r="D52" s="20">
        <f>DENSIDAD!D52</f>
        <v>9509</v>
      </c>
      <c r="E52" s="21">
        <f>DENSIDAD!E52</f>
        <v>151977</v>
      </c>
      <c r="F52" s="22">
        <f>DENSIDAD!F52</f>
        <v>600</v>
      </c>
      <c r="G52" s="19">
        <f>DENSIDAD!G52</f>
        <v>0</v>
      </c>
      <c r="H52" s="20">
        <f>DENSIDAD!H52</f>
        <v>0</v>
      </c>
      <c r="I52" s="21">
        <f>DENSIDAD!I52</f>
        <v>106707</v>
      </c>
      <c r="J52" s="22">
        <f>DENSIDAD!J52</f>
        <v>4730</v>
      </c>
      <c r="K52" s="19">
        <f>DENSIDAD!K52</f>
        <v>75489</v>
      </c>
      <c r="L52" s="20">
        <f>DENSIDAD!L52</f>
        <v>3868</v>
      </c>
      <c r="M52" s="21">
        <f>DENSIDAD!M52</f>
        <v>6224</v>
      </c>
      <c r="N52" s="22">
        <f>DENSIDAD!N52</f>
        <v>0</v>
      </c>
      <c r="O52" s="19">
        <f>DENSIDAD!O52</f>
        <v>5860</v>
      </c>
      <c r="P52" s="20">
        <f>DENSIDAD!P52</f>
        <v>294</v>
      </c>
      <c r="Q52" s="21">
        <f>DENSIDAD!Q52</f>
        <v>0</v>
      </c>
      <c r="R52" s="20">
        <f>DENSIDAD!R52</f>
        <v>0</v>
      </c>
      <c r="S52" s="19">
        <f t="shared" si="30"/>
        <v>2461756</v>
      </c>
      <c r="T52" s="20">
        <f t="shared" si="31"/>
        <v>19001</v>
      </c>
      <c r="U52" s="115">
        <f t="shared" si="0"/>
        <v>2480757</v>
      </c>
      <c r="V52" s="33">
        <f t="shared" si="1"/>
        <v>0.85934552408930864</v>
      </c>
      <c r="W52" s="9">
        <f t="shared" si="2"/>
        <v>6.1735200401664504E-2</v>
      </c>
      <c r="X52" s="9">
        <f t="shared" si="3"/>
        <v>0</v>
      </c>
      <c r="Y52" s="9">
        <f t="shared" si="4"/>
        <v>4.3345888057142949E-2</v>
      </c>
      <c r="Z52" s="9">
        <f t="shared" si="5"/>
        <v>3.0664696257468246E-2</v>
      </c>
      <c r="AA52" s="9">
        <f t="shared" si="6"/>
        <v>2.5282765635586957E-3</v>
      </c>
      <c r="AB52" s="9">
        <f t="shared" si="7"/>
        <v>2.3804146308569981E-3</v>
      </c>
      <c r="AC52" s="5">
        <f t="shared" si="8"/>
        <v>0</v>
      </c>
      <c r="AD52" s="33">
        <f t="shared" si="9"/>
        <v>0.50044734487658549</v>
      </c>
      <c r="AE52" s="9">
        <f t="shared" si="10"/>
        <v>3.1577285406031261E-2</v>
      </c>
      <c r="AF52" s="9">
        <f t="shared" si="11"/>
        <v>0</v>
      </c>
      <c r="AG52" s="9">
        <f t="shared" si="12"/>
        <v>0.24893426661754645</v>
      </c>
      <c r="AH52" s="9">
        <f t="shared" si="13"/>
        <v>0.20356823325088153</v>
      </c>
      <c r="AI52" s="9">
        <f t="shared" si="14"/>
        <v>0</v>
      </c>
      <c r="AJ52" s="35">
        <f t="shared" si="15"/>
        <v>1.5472869848955318E-2</v>
      </c>
      <c r="AK52" s="5">
        <f t="shared" si="16"/>
        <v>0</v>
      </c>
      <c r="AL52" s="33">
        <f t="shared" si="17"/>
        <v>0.85659659531344667</v>
      </c>
      <c r="AM52" s="9">
        <f t="shared" si="18"/>
        <v>6.1504210206803807E-2</v>
      </c>
      <c r="AN52" s="9">
        <f t="shared" si="19"/>
        <v>0</v>
      </c>
      <c r="AO52" s="9">
        <f t="shared" si="20"/>
        <v>4.4920562554091353E-2</v>
      </c>
      <c r="AP52" s="9">
        <f t="shared" si="21"/>
        <v>3.1989025930391407E-2</v>
      </c>
      <c r="AQ52" s="9">
        <f t="shared" si="22"/>
        <v>2.5089115943238293E-3</v>
      </c>
      <c r="AR52" s="9">
        <f t="shared" si="23"/>
        <v>2.480694400942938E-3</v>
      </c>
      <c r="AS52" s="5">
        <f t="shared" si="24"/>
        <v>0</v>
      </c>
    </row>
    <row r="53" spans="2:45" x14ac:dyDescent="0.25">
      <c r="B53" s="158">
        <v>42156</v>
      </c>
      <c r="C53" s="19">
        <f>DENSIDAD!C53</f>
        <v>2120660</v>
      </c>
      <c r="D53" s="20">
        <f>DENSIDAD!D53</f>
        <v>9483</v>
      </c>
      <c r="E53" s="21">
        <f>DENSIDAD!E53</f>
        <v>152119</v>
      </c>
      <c r="F53" s="22">
        <f>DENSIDAD!F53</f>
        <v>610</v>
      </c>
      <c r="G53" s="19">
        <f>DENSIDAD!G53</f>
        <v>0</v>
      </c>
      <c r="H53" s="20">
        <f>DENSIDAD!H53</f>
        <v>0</v>
      </c>
      <c r="I53" s="21">
        <f>DENSIDAD!I53</f>
        <v>107217</v>
      </c>
      <c r="J53" s="22">
        <f>DENSIDAD!J53</f>
        <v>4694</v>
      </c>
      <c r="K53" s="19">
        <f>DENSIDAD!K53</f>
        <v>76443</v>
      </c>
      <c r="L53" s="20">
        <f>DENSIDAD!L53</f>
        <v>3864</v>
      </c>
      <c r="M53" s="21">
        <f>DENSIDAD!M53</f>
        <v>6314</v>
      </c>
      <c r="N53" s="22">
        <f>DENSIDAD!N53</f>
        <v>0</v>
      </c>
      <c r="O53" s="19">
        <f>DENSIDAD!O53</f>
        <v>5851</v>
      </c>
      <c r="P53" s="20">
        <f>DENSIDAD!P53</f>
        <v>294</v>
      </c>
      <c r="Q53" s="21">
        <f>DENSIDAD!Q53</f>
        <v>0</v>
      </c>
      <c r="R53" s="20">
        <f>DENSIDAD!R53</f>
        <v>0</v>
      </c>
      <c r="S53" s="19">
        <f t="shared" ref="S53:S57" si="32">C53+E53+G53+I53+K53+M53+O53+Q53</f>
        <v>2468604</v>
      </c>
      <c r="T53" s="20">
        <f t="shared" ref="T53:T54" si="33">D53+F53+H53+J53+L53+N53+P53+R53</f>
        <v>18945</v>
      </c>
      <c r="U53" s="115">
        <f t="shared" si="0"/>
        <v>2487549</v>
      </c>
      <c r="V53" s="33">
        <f t="shared" si="1"/>
        <v>0.85905232268926079</v>
      </c>
      <c r="W53" s="9">
        <f t="shared" si="2"/>
        <v>6.162146703156926E-2</v>
      </c>
      <c r="X53" s="9">
        <f t="shared" si="3"/>
        <v>0</v>
      </c>
      <c r="Y53" s="9">
        <f t="shared" si="4"/>
        <v>4.3432239435729665E-2</v>
      </c>
      <c r="Z53" s="9">
        <f t="shared" si="5"/>
        <v>3.0966084475274283E-2</v>
      </c>
      <c r="AA53" s="9">
        <f t="shared" si="6"/>
        <v>2.5577208819235488E-3</v>
      </c>
      <c r="AB53" s="9">
        <f t="shared" si="7"/>
        <v>2.370165486242427E-3</v>
      </c>
      <c r="AC53" s="5">
        <f t="shared" si="8"/>
        <v>0</v>
      </c>
      <c r="AD53" s="33">
        <f t="shared" si="9"/>
        <v>0.50055423594615989</v>
      </c>
      <c r="AE53" s="9">
        <f t="shared" si="10"/>
        <v>3.2198469253101082E-2</v>
      </c>
      <c r="AF53" s="9">
        <f t="shared" si="11"/>
        <v>0</v>
      </c>
      <c r="AG53" s="9">
        <f t="shared" si="12"/>
        <v>0.24776986012140406</v>
      </c>
      <c r="AH53" s="9">
        <f t="shared" si="13"/>
        <v>0.20395882818685668</v>
      </c>
      <c r="AI53" s="9">
        <f t="shared" si="14"/>
        <v>0</v>
      </c>
      <c r="AJ53" s="35">
        <f t="shared" si="15"/>
        <v>1.5518606492478226E-2</v>
      </c>
      <c r="AK53" s="5">
        <f t="shared" si="16"/>
        <v>0</v>
      </c>
      <c r="AL53" s="33">
        <f t="shared" si="17"/>
        <v>0.85632202621938303</v>
      </c>
      <c r="AM53" s="9">
        <f t="shared" si="18"/>
        <v>6.1397383528927471E-2</v>
      </c>
      <c r="AN53" s="9">
        <f t="shared" si="19"/>
        <v>0</v>
      </c>
      <c r="AO53" s="9">
        <f t="shared" si="20"/>
        <v>4.4988460528817727E-2</v>
      </c>
      <c r="AP53" s="9">
        <f t="shared" si="21"/>
        <v>3.228358516756856E-2</v>
      </c>
      <c r="AQ53" s="9">
        <f t="shared" si="22"/>
        <v>2.5382414577562089E-3</v>
      </c>
      <c r="AR53" s="9">
        <f t="shared" si="23"/>
        <v>2.4703030975470231E-3</v>
      </c>
      <c r="AS53" s="5">
        <f t="shared" si="24"/>
        <v>0</v>
      </c>
    </row>
    <row r="54" spans="2:45" x14ac:dyDescent="0.25">
      <c r="B54" s="158">
        <v>42186</v>
      </c>
      <c r="C54" s="19">
        <f>DENSIDAD!C54</f>
        <v>2126481</v>
      </c>
      <c r="D54" s="20">
        <f>DENSIDAD!D54</f>
        <v>9503</v>
      </c>
      <c r="E54" s="21">
        <f>DENSIDAD!E54</f>
        <v>152808</v>
      </c>
      <c r="F54" s="22">
        <f>DENSIDAD!F54</f>
        <v>612</v>
      </c>
      <c r="G54" s="19">
        <f>DENSIDAD!G54</f>
        <v>0</v>
      </c>
      <c r="H54" s="20">
        <f>DENSIDAD!H54</f>
        <v>0</v>
      </c>
      <c r="I54" s="21">
        <f>DENSIDAD!I54</f>
        <v>107813</v>
      </c>
      <c r="J54" s="22">
        <f>DENSIDAD!J54</f>
        <v>4653</v>
      </c>
      <c r="K54" s="19">
        <f>DENSIDAD!K54</f>
        <v>77244</v>
      </c>
      <c r="L54" s="20">
        <f>DENSIDAD!L54</f>
        <v>3897</v>
      </c>
      <c r="M54" s="21">
        <f>DENSIDAD!M54</f>
        <v>6684</v>
      </c>
      <c r="N54" s="22">
        <f>DENSIDAD!N54</f>
        <v>0</v>
      </c>
      <c r="O54" s="19">
        <f>DENSIDAD!O54</f>
        <v>6128</v>
      </c>
      <c r="P54" s="20">
        <f>DENSIDAD!P54</f>
        <v>294</v>
      </c>
      <c r="Q54" s="21">
        <f>DENSIDAD!Q54</f>
        <v>0</v>
      </c>
      <c r="R54" s="20">
        <f>DENSIDAD!R54</f>
        <v>0</v>
      </c>
      <c r="S54" s="19">
        <f t="shared" si="32"/>
        <v>2477158</v>
      </c>
      <c r="T54" s="20">
        <f t="shared" si="33"/>
        <v>18959</v>
      </c>
      <c r="U54" s="115">
        <f t="shared" si="0"/>
        <v>2496117</v>
      </c>
      <c r="V54" s="33">
        <f t="shared" si="1"/>
        <v>0.85843575581371878</v>
      </c>
      <c r="W54" s="9">
        <f t="shared" si="2"/>
        <v>6.1686820138239062E-2</v>
      </c>
      <c r="X54" s="9">
        <f t="shared" si="3"/>
        <v>0</v>
      </c>
      <c r="Y54" s="9">
        <f t="shared" si="4"/>
        <v>4.3522859664179674E-2</v>
      </c>
      <c r="Z54" s="9">
        <f t="shared" si="5"/>
        <v>3.1182508342221207E-2</v>
      </c>
      <c r="AA54" s="9">
        <f t="shared" si="6"/>
        <v>2.6982534016804743E-3</v>
      </c>
      <c r="AB54" s="9">
        <f t="shared" si="7"/>
        <v>2.4738026399607938E-3</v>
      </c>
      <c r="AC54" s="5">
        <f t="shared" si="8"/>
        <v>0</v>
      </c>
      <c r="AD54" s="33">
        <f t="shared" si="9"/>
        <v>0.50123951685215462</v>
      </c>
      <c r="AE54" s="9">
        <f t="shared" si="10"/>
        <v>3.2280183553984917E-2</v>
      </c>
      <c r="AF54" s="9">
        <f t="shared" si="11"/>
        <v>0</v>
      </c>
      <c r="AG54" s="9">
        <f t="shared" si="12"/>
        <v>0.24542433672662059</v>
      </c>
      <c r="AH54" s="9">
        <f t="shared" si="13"/>
        <v>0.20554881586581572</v>
      </c>
      <c r="AI54" s="9">
        <f t="shared" si="14"/>
        <v>0</v>
      </c>
      <c r="AJ54" s="35">
        <f t="shared" si="15"/>
        <v>1.5507147001424125E-2</v>
      </c>
      <c r="AK54" s="5">
        <f t="shared" si="16"/>
        <v>0</v>
      </c>
      <c r="AL54" s="33">
        <f t="shared" si="17"/>
        <v>0.85572270851085908</v>
      </c>
      <c r="AM54" s="9">
        <f t="shared" si="18"/>
        <v>6.1463465053921751E-2</v>
      </c>
      <c r="AN54" s="9">
        <f t="shared" si="19"/>
        <v>0</v>
      </c>
      <c r="AO54" s="9">
        <f t="shared" si="20"/>
        <v>4.5056381571857408E-2</v>
      </c>
      <c r="AP54" s="9">
        <f t="shared" si="21"/>
        <v>3.2506889701083723E-2</v>
      </c>
      <c r="AQ54" s="9">
        <f t="shared" si="22"/>
        <v>2.6777590954270175E-3</v>
      </c>
      <c r="AR54" s="9">
        <f t="shared" si="23"/>
        <v>2.572796066851033E-3</v>
      </c>
      <c r="AS54" s="5">
        <f t="shared" si="24"/>
        <v>0</v>
      </c>
    </row>
    <row r="55" spans="2:45" x14ac:dyDescent="0.25">
      <c r="B55" s="158">
        <v>42217</v>
      </c>
      <c r="C55" s="19">
        <f>DENSIDAD!C55</f>
        <v>2130771</v>
      </c>
      <c r="D55" s="20">
        <f>DENSIDAD!D55</f>
        <v>9483</v>
      </c>
      <c r="E55" s="21">
        <f>DENSIDAD!E55</f>
        <v>151164</v>
      </c>
      <c r="F55" s="22">
        <f>DENSIDAD!F55</f>
        <v>613</v>
      </c>
      <c r="G55" s="19">
        <f>DENSIDAD!G55</f>
        <v>0</v>
      </c>
      <c r="H55" s="20">
        <f>DENSIDAD!H55</f>
        <v>0</v>
      </c>
      <c r="I55" s="21">
        <f>DENSIDAD!I55</f>
        <v>108079</v>
      </c>
      <c r="J55" s="22">
        <f>DENSIDAD!J55</f>
        <v>4644</v>
      </c>
      <c r="K55" s="19">
        <f>DENSIDAD!K55</f>
        <v>78047</v>
      </c>
      <c r="L55" s="20">
        <f>DENSIDAD!L55</f>
        <v>3852</v>
      </c>
      <c r="M55" s="21">
        <f>DENSIDAD!M55</f>
        <v>6694</v>
      </c>
      <c r="N55" s="22">
        <f>DENSIDAD!N55</f>
        <v>0</v>
      </c>
      <c r="O55" s="19">
        <f>DENSIDAD!O55</f>
        <v>5755</v>
      </c>
      <c r="P55" s="20">
        <f>DENSIDAD!P55</f>
        <v>133</v>
      </c>
      <c r="Q55" s="21">
        <f>DENSIDAD!Q55</f>
        <v>0</v>
      </c>
      <c r="R55" s="20">
        <f>DENSIDAD!R55</f>
        <v>0</v>
      </c>
      <c r="S55" s="19">
        <f t="shared" si="32"/>
        <v>2480510</v>
      </c>
      <c r="T55" s="20">
        <f t="shared" ref="T55:T56" si="34">D55+F55+H55+J55+L55+N55+P55+R55</f>
        <v>18725</v>
      </c>
      <c r="U55" s="115">
        <f t="shared" si="0"/>
        <v>2499235</v>
      </c>
      <c r="V55" s="33">
        <f t="shared" si="1"/>
        <v>0.85900520457486562</v>
      </c>
      <c r="W55" s="9">
        <f t="shared" si="2"/>
        <v>6.0940693647677291E-2</v>
      </c>
      <c r="X55" s="9">
        <f t="shared" si="3"/>
        <v>0</v>
      </c>
      <c r="Y55" s="9">
        <f t="shared" si="4"/>
        <v>4.3571281712228536E-2</v>
      </c>
      <c r="Z55" s="9">
        <f t="shared" si="5"/>
        <v>3.1464094077427625E-2</v>
      </c>
      <c r="AA55" s="9">
        <f t="shared" si="6"/>
        <v>2.698638586419728E-3</v>
      </c>
      <c r="AB55" s="9">
        <f t="shared" si="7"/>
        <v>2.3200874013811676E-3</v>
      </c>
      <c r="AC55" s="5">
        <f t="shared" si="8"/>
        <v>0</v>
      </c>
      <c r="AD55" s="33">
        <f t="shared" si="9"/>
        <v>0.50643524699599463</v>
      </c>
      <c r="AE55" s="9">
        <f t="shared" si="10"/>
        <v>3.2736982643524697E-2</v>
      </c>
      <c r="AF55" s="9">
        <f t="shared" si="11"/>
        <v>0</v>
      </c>
      <c r="AG55" s="9">
        <f t="shared" si="12"/>
        <v>0.24801068090787717</v>
      </c>
      <c r="AH55" s="9">
        <f t="shared" si="13"/>
        <v>0.20571428571428571</v>
      </c>
      <c r="AI55" s="9">
        <f t="shared" si="14"/>
        <v>0</v>
      </c>
      <c r="AJ55" s="35">
        <f t="shared" si="15"/>
        <v>7.1028037383177572E-3</v>
      </c>
      <c r="AK55" s="5">
        <f t="shared" si="16"/>
        <v>0</v>
      </c>
      <c r="AL55" s="33">
        <f t="shared" si="17"/>
        <v>0.85636364727606651</v>
      </c>
      <c r="AM55" s="9">
        <f t="shared" si="18"/>
        <v>6.0729383191256522E-2</v>
      </c>
      <c r="AN55" s="9">
        <f t="shared" si="19"/>
        <v>0</v>
      </c>
      <c r="AO55" s="9">
        <f t="shared" si="20"/>
        <v>4.510300151846465E-2</v>
      </c>
      <c r="AP55" s="9">
        <f t="shared" si="21"/>
        <v>3.2769627506016842E-2</v>
      </c>
      <c r="AQ55" s="9">
        <f t="shared" si="22"/>
        <v>2.6784195963964973E-3</v>
      </c>
      <c r="AR55" s="9">
        <f t="shared" si="23"/>
        <v>2.3559209117990105E-3</v>
      </c>
      <c r="AS55" s="5">
        <f t="shared" si="24"/>
        <v>0</v>
      </c>
    </row>
    <row r="56" spans="2:45" s="1" customFormat="1" ht="15.75" thickBot="1" x14ac:dyDescent="0.3">
      <c r="B56" s="159">
        <v>42248</v>
      </c>
      <c r="C56" s="19">
        <f>DENSIDAD!C56</f>
        <v>2142176</v>
      </c>
      <c r="D56" s="20">
        <f>DENSIDAD!D56</f>
        <v>9551</v>
      </c>
      <c r="E56" s="21">
        <f>DENSIDAD!E56</f>
        <v>151456</v>
      </c>
      <c r="F56" s="22">
        <f>DENSIDAD!F56</f>
        <v>613</v>
      </c>
      <c r="G56" s="19">
        <f>DENSIDAD!G56</f>
        <v>0</v>
      </c>
      <c r="H56" s="20">
        <f>DENSIDAD!H56</f>
        <v>0</v>
      </c>
      <c r="I56" s="21">
        <f>DENSIDAD!I56</f>
        <v>108382</v>
      </c>
      <c r="J56" s="22">
        <f>DENSIDAD!J56</f>
        <v>4621</v>
      </c>
      <c r="K56" s="19">
        <f>DENSIDAD!K56</f>
        <v>78830</v>
      </c>
      <c r="L56" s="20">
        <f>DENSIDAD!L56</f>
        <v>3783</v>
      </c>
      <c r="M56" s="21">
        <f>DENSIDAD!M56</f>
        <v>6698</v>
      </c>
      <c r="N56" s="22">
        <f>DENSIDAD!N56</f>
        <v>0</v>
      </c>
      <c r="O56" s="19">
        <f>DENSIDAD!O56</f>
        <v>5947</v>
      </c>
      <c r="P56" s="20">
        <f>DENSIDAD!P56</f>
        <v>133</v>
      </c>
      <c r="Q56" s="21">
        <f>DENSIDAD!Q56</f>
        <v>0</v>
      </c>
      <c r="R56" s="20">
        <f>DENSIDAD!R56</f>
        <v>0</v>
      </c>
      <c r="S56" s="19">
        <f t="shared" si="32"/>
        <v>2493489</v>
      </c>
      <c r="T56" s="25">
        <f t="shared" si="34"/>
        <v>18701</v>
      </c>
      <c r="U56" s="119">
        <f t="shared" si="0"/>
        <v>2512190</v>
      </c>
      <c r="V56" s="36">
        <f t="shared" si="1"/>
        <v>0.85910786051191723</v>
      </c>
      <c r="W56" s="11">
        <f t="shared" si="2"/>
        <v>6.0740592799888027E-2</v>
      </c>
      <c r="X56" s="11">
        <f t="shared" si="3"/>
        <v>0</v>
      </c>
      <c r="Y56" s="11">
        <f t="shared" si="4"/>
        <v>4.3466002857842967E-2</v>
      </c>
      <c r="Z56" s="11">
        <f t="shared" si="5"/>
        <v>3.1614336377661985E-2</v>
      </c>
      <c r="AA56" s="11">
        <f t="shared" si="6"/>
        <v>2.6861959286766453E-3</v>
      </c>
      <c r="AB56" s="11">
        <f t="shared" si="7"/>
        <v>2.38501152401314E-3</v>
      </c>
      <c r="AC56" s="6">
        <f t="shared" si="8"/>
        <v>0</v>
      </c>
      <c r="AD56" s="36">
        <f t="shared" si="9"/>
        <v>0.51072135179936906</v>
      </c>
      <c r="AE56" s="11">
        <f t="shared" si="10"/>
        <v>3.2778995775626971E-2</v>
      </c>
      <c r="AF56" s="11">
        <f t="shared" si="11"/>
        <v>0</v>
      </c>
      <c r="AG56" s="11">
        <f t="shared" si="12"/>
        <v>0.24709908561039517</v>
      </c>
      <c r="AH56" s="11">
        <f t="shared" si="13"/>
        <v>0.20228864766590021</v>
      </c>
      <c r="AI56" s="11">
        <f t="shared" si="14"/>
        <v>0</v>
      </c>
      <c r="AJ56" s="39">
        <f t="shared" si="15"/>
        <v>7.1119191487086248E-3</v>
      </c>
      <c r="AK56" s="6">
        <f t="shared" si="16"/>
        <v>0</v>
      </c>
      <c r="AL56" s="36">
        <f t="shared" si="17"/>
        <v>0.85651443561195606</v>
      </c>
      <c r="AM56" s="11">
        <f t="shared" si="18"/>
        <v>6.053244380401164E-2</v>
      </c>
      <c r="AN56" s="11">
        <f t="shared" si="19"/>
        <v>0</v>
      </c>
      <c r="AO56" s="11">
        <f t="shared" si="20"/>
        <v>4.4981868409634619E-2</v>
      </c>
      <c r="AP56" s="11">
        <f t="shared" si="21"/>
        <v>3.2884853454555586E-2</v>
      </c>
      <c r="AQ56" s="11">
        <f t="shared" si="22"/>
        <v>2.6661996106982352E-3</v>
      </c>
      <c r="AR56" s="11">
        <f t="shared" si="23"/>
        <v>2.4201991091438147E-3</v>
      </c>
      <c r="AS56" s="6">
        <f t="shared" si="24"/>
        <v>0</v>
      </c>
    </row>
    <row r="57" spans="2:45" ht="15.75" thickBot="1" x14ac:dyDescent="0.3">
      <c r="B57" s="159">
        <v>42278</v>
      </c>
      <c r="C57" s="19">
        <f>DENSIDAD!C57</f>
        <v>2149437</v>
      </c>
      <c r="D57" s="20">
        <f>DENSIDAD!D57</f>
        <v>9558</v>
      </c>
      <c r="E57" s="21">
        <f>DENSIDAD!E57</f>
        <v>149139</v>
      </c>
      <c r="F57" s="22">
        <f>DENSIDAD!F57</f>
        <v>613</v>
      </c>
      <c r="G57" s="19">
        <f>DENSIDAD!G57</f>
        <v>0</v>
      </c>
      <c r="H57" s="20">
        <f>DENSIDAD!H57</f>
        <v>0</v>
      </c>
      <c r="I57" s="21">
        <f>DENSIDAD!I57</f>
        <v>109016</v>
      </c>
      <c r="J57" s="22">
        <f>DENSIDAD!J57</f>
        <v>4615</v>
      </c>
      <c r="K57" s="19">
        <f>DENSIDAD!K57</f>
        <v>79627</v>
      </c>
      <c r="L57" s="20">
        <f>DENSIDAD!L57</f>
        <v>3697</v>
      </c>
      <c r="M57" s="21">
        <f>DENSIDAD!M57</f>
        <v>6784</v>
      </c>
      <c r="N57" s="22">
        <f>DENSIDAD!N57</f>
        <v>0</v>
      </c>
      <c r="O57" s="19">
        <f>DENSIDAD!O57</f>
        <v>5738</v>
      </c>
      <c r="P57" s="20">
        <f>DENSIDAD!P57</f>
        <v>133</v>
      </c>
      <c r="Q57" s="21">
        <f>DENSIDAD!Q57</f>
        <v>0</v>
      </c>
      <c r="R57" s="20">
        <f>DENSIDAD!R57</f>
        <v>0</v>
      </c>
      <c r="S57" s="19">
        <f t="shared" si="32"/>
        <v>2499741</v>
      </c>
      <c r="T57" s="25">
        <f t="shared" ref="T57" si="35">D57+F57+H57+J57+L57+N57+P57+R57</f>
        <v>18616</v>
      </c>
      <c r="U57" s="119">
        <f t="shared" ref="U57" si="36">S57+T57</f>
        <v>2518357</v>
      </c>
      <c r="V57" s="36">
        <f t="shared" ref="V57" si="37">C57/S57</f>
        <v>0.85986388189816465</v>
      </c>
      <c r="W57" s="11">
        <f t="shared" ref="W57" si="38">E57/S57</f>
        <v>5.9661780960507511E-2</v>
      </c>
      <c r="X57" s="11">
        <f t="shared" ref="X57" si="39">G57/S57</f>
        <v>0</v>
      </c>
      <c r="Y57" s="11">
        <f t="shared" ref="Y57" si="40">I57/S57</f>
        <v>4.361091809111424E-2</v>
      </c>
      <c r="Z57" s="11">
        <f t="shared" ref="Z57" si="41">K57/S57</f>
        <v>3.1854100084768786E-2</v>
      </c>
      <c r="AA57" s="11">
        <f t="shared" ref="AA57" si="42">M57/S57</f>
        <v>2.7138811580879781E-3</v>
      </c>
      <c r="AB57" s="11">
        <f t="shared" ref="AB57" si="43">O57/S57</f>
        <v>2.295437807356842E-3</v>
      </c>
      <c r="AC57" s="6">
        <f t="shared" ref="AC57" si="44">Q57/S57</f>
        <v>0</v>
      </c>
      <c r="AD57" s="36">
        <f t="shared" ref="AD57" si="45">D57/T57</f>
        <v>0.51342930812204557</v>
      </c>
      <c r="AE57" s="11">
        <f t="shared" ref="AE57" si="46">F57/T57</f>
        <v>3.2928663515255696E-2</v>
      </c>
      <c r="AF57" s="11">
        <f t="shared" ref="AF57" si="47">H57/T57</f>
        <v>0</v>
      </c>
      <c r="AG57" s="11">
        <f t="shared" ref="AG57" si="48">J57/T57</f>
        <v>0.2479050279329609</v>
      </c>
      <c r="AH57" s="11">
        <f t="shared" ref="AH57" si="49">L57/T57</f>
        <v>0.19859260850880964</v>
      </c>
      <c r="AI57" s="11">
        <f t="shared" ref="AI57" si="50">N57/T57</f>
        <v>0</v>
      </c>
      <c r="AJ57" s="39">
        <f t="shared" ref="AJ57" si="51">P57/T57</f>
        <v>7.1443919209282338E-3</v>
      </c>
      <c r="AK57" s="6">
        <f t="shared" ref="AK57" si="52">R57/T57</f>
        <v>0</v>
      </c>
      <c r="AL57" s="36">
        <f t="shared" ref="AL57" si="53">(C57+D57)/U57</f>
        <v>0.85730299556417144</v>
      </c>
      <c r="AM57" s="11">
        <f t="shared" ref="AM57" si="54">(E57+F57)/U57</f>
        <v>5.9464166518090965E-2</v>
      </c>
      <c r="AN57" s="11">
        <f t="shared" ref="AN57" si="55">(G57+H57)/U57</f>
        <v>0</v>
      </c>
      <c r="AO57" s="11">
        <f t="shared" ref="AO57" si="56">(I57+J57)/U57</f>
        <v>4.5121084897812344E-2</v>
      </c>
      <c r="AP57" s="11">
        <f t="shared" ref="AP57" si="57">(K57+L57)/U57</f>
        <v>3.3086651336565867E-2</v>
      </c>
      <c r="AQ57" s="11">
        <f t="shared" ref="AQ57" si="58">(M57+N57)/U57</f>
        <v>2.6938198198269746E-3</v>
      </c>
      <c r="AR57" s="11">
        <f t="shared" ref="AR57" si="59">(O57+P57)/U57</f>
        <v>2.331281863532454E-3</v>
      </c>
      <c r="AS57" s="6">
        <f t="shared" ref="AS57" si="60">(Q57+R57)/U57</f>
        <v>0</v>
      </c>
    </row>
    <row r="58" spans="2:45" s="1" customFormat="1" ht="15.75" thickBot="1" x14ac:dyDescent="0.3">
      <c r="B58" s="159">
        <v>42309</v>
      </c>
      <c r="C58" s="19">
        <f>DENSIDAD!C58</f>
        <v>2156501</v>
      </c>
      <c r="D58" s="20">
        <f>DENSIDAD!D58</f>
        <v>9568</v>
      </c>
      <c r="E58" s="21">
        <f>DENSIDAD!E58</f>
        <v>148954</v>
      </c>
      <c r="F58" s="22">
        <f>DENSIDAD!F58</f>
        <v>613</v>
      </c>
      <c r="G58" s="19">
        <f>DENSIDAD!G58</f>
        <v>0</v>
      </c>
      <c r="H58" s="20">
        <f>DENSIDAD!H58</f>
        <v>0</v>
      </c>
      <c r="I58" s="21">
        <f>DENSIDAD!I58</f>
        <v>109113</v>
      </c>
      <c r="J58" s="22">
        <f>DENSIDAD!J58</f>
        <v>4613</v>
      </c>
      <c r="K58" s="19">
        <f>DENSIDAD!K58</f>
        <v>80050</v>
      </c>
      <c r="L58" s="20">
        <f>DENSIDAD!L58</f>
        <v>3726</v>
      </c>
      <c r="M58" s="21">
        <f>DENSIDAD!M58</f>
        <v>6968</v>
      </c>
      <c r="N58" s="22">
        <f>DENSIDAD!N58</f>
        <v>0</v>
      </c>
      <c r="O58" s="19">
        <f>DENSIDAD!O58</f>
        <v>5730</v>
      </c>
      <c r="P58" s="20">
        <f>DENSIDAD!P58</f>
        <v>133</v>
      </c>
      <c r="Q58" s="21">
        <f>DENSIDAD!Q58</f>
        <v>0</v>
      </c>
      <c r="R58" s="20">
        <f>DENSIDAD!R58</f>
        <v>0</v>
      </c>
      <c r="S58" s="19">
        <f t="shared" ref="S58" si="61">C58+E58+G58+I58+K58+M58+O58+Q58</f>
        <v>2507316</v>
      </c>
      <c r="T58" s="25">
        <f t="shared" ref="T58" si="62">D58+F58+H58+J58+L58+N58+P58+R58</f>
        <v>18653</v>
      </c>
      <c r="U58" s="119">
        <f t="shared" ref="U58" si="63">S58+T58</f>
        <v>2525969</v>
      </c>
      <c r="V58" s="36">
        <f t="shared" ref="V58" si="64">C58/S58</f>
        <v>0.86008345178669143</v>
      </c>
      <c r="W58" s="11">
        <f t="shared" ref="W58" si="65">E58/S58</f>
        <v>5.9407749162849834E-2</v>
      </c>
      <c r="X58" s="11">
        <f t="shared" ref="X58" si="66">G58/S58</f>
        <v>0</v>
      </c>
      <c r="Y58" s="11">
        <f t="shared" ref="Y58" si="67">I58/S58</f>
        <v>4.3517849365616458E-2</v>
      </c>
      <c r="Z58" s="11">
        <f t="shared" ref="Z58" si="68">K58/S58</f>
        <v>3.1926570085302371E-2</v>
      </c>
      <c r="AA58" s="11">
        <f t="shared" ref="AA58" si="69">M58/S58</f>
        <v>2.7790673373439966E-3</v>
      </c>
      <c r="AB58" s="11">
        <f t="shared" ref="AB58" si="70">O58/S58</f>
        <v>2.2853122621959098E-3</v>
      </c>
      <c r="AC58" s="6">
        <f t="shared" ref="AC58" si="71">Q58/S58</f>
        <v>0</v>
      </c>
      <c r="AD58" s="36">
        <f t="shared" ref="AD58" si="72">D58/T58</f>
        <v>0.51294697903822439</v>
      </c>
      <c r="AE58" s="11">
        <f t="shared" ref="AE58" si="73">F58/T58</f>
        <v>3.2863346378598619E-2</v>
      </c>
      <c r="AF58" s="11">
        <f t="shared" ref="AF58" si="74">H58/T58</f>
        <v>0</v>
      </c>
      <c r="AG58" s="11">
        <f t="shared" ref="AG58" si="75">J58/T58</f>
        <v>0.24730606336782288</v>
      </c>
      <c r="AH58" s="11">
        <f t="shared" ref="AH58" si="76">L58/T58</f>
        <v>0.1997533908754624</v>
      </c>
      <c r="AI58" s="11">
        <f t="shared" ref="AI58" si="77">N58/T58</f>
        <v>0</v>
      </c>
      <c r="AJ58" s="39">
        <f t="shared" ref="AJ58" si="78">P58/T58</f>
        <v>7.1302203398917064E-3</v>
      </c>
      <c r="AK58" s="6">
        <f t="shared" ref="AK58" si="79">R58/T58</f>
        <v>0</v>
      </c>
      <c r="AL58" s="36">
        <f t="shared" ref="AL58" si="80">(C58+D58)/U58</f>
        <v>0.85752002498843016</v>
      </c>
      <c r="AM58" s="11">
        <f t="shared" ref="AM58" si="81">(E58+F58)/U58</f>
        <v>5.9211732210490309E-2</v>
      </c>
      <c r="AN58" s="11">
        <f t="shared" ref="AN58" si="82">(G58+H58)/U58</f>
        <v>0</v>
      </c>
      <c r="AO58" s="11">
        <f t="shared" ref="AO58" si="83">(I58+J58)/U58</f>
        <v>4.5022721973230866E-2</v>
      </c>
      <c r="AP58" s="11">
        <f t="shared" ref="AP58" si="84">(K58+L58)/U58</f>
        <v>3.3165886042148575E-2</v>
      </c>
      <c r="AQ58" s="11">
        <f t="shared" ref="AQ58" si="85">(M58+N58)/U58</f>
        <v>2.7585453344835188E-3</v>
      </c>
      <c r="AR58" s="11">
        <f t="shared" ref="AR58" si="86">(O58+P58)/U58</f>
        <v>2.321089451216543E-3</v>
      </c>
      <c r="AS58" s="6">
        <f t="shared" ref="AS58" si="87">(Q58+R58)/U58</f>
        <v>0</v>
      </c>
    </row>
  </sheetData>
  <mergeCells count="14">
    <mergeCell ref="K10:L10"/>
    <mergeCell ref="B10:B11"/>
    <mergeCell ref="C10:D10"/>
    <mergeCell ref="E10:F10"/>
    <mergeCell ref="G10:H10"/>
    <mergeCell ref="I10:J10"/>
    <mergeCell ref="V10:AC10"/>
    <mergeCell ref="AD10:AK10"/>
    <mergeCell ref="AL10:AS10"/>
    <mergeCell ref="M10:N10"/>
    <mergeCell ref="O10:P10"/>
    <mergeCell ref="Q10:R10"/>
    <mergeCell ref="S10:T10"/>
    <mergeCell ref="U10:U11"/>
  </mergeCells>
  <hyperlinks>
    <hyperlink ref="Q7" location="Í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showGridLines="0" tabSelected="1" topLeftCell="A4" zoomScale="80" zoomScaleNormal="80" workbookViewId="0">
      <selection activeCell="C9" sqref="C9"/>
    </sheetView>
  </sheetViews>
  <sheetFormatPr baseColWidth="10" defaultRowHeight="15" x14ac:dyDescent="0.25"/>
  <cols>
    <col min="1" max="1" width="5.85546875" style="1" customWidth="1"/>
  </cols>
  <sheetData>
    <row r="1" spans="2:26" s="151" customFormat="1" x14ac:dyDescent="0.25">
      <c r="B1" s="179"/>
      <c r="C1" s="180"/>
      <c r="D1" s="180"/>
      <c r="E1" s="180"/>
      <c r="F1" s="180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4"/>
    </row>
    <row r="2" spans="2:26" s="151" customFormat="1" ht="21" customHeight="1" x14ac:dyDescent="0.25">
      <c r="B2" s="170"/>
      <c r="C2" s="46" t="s">
        <v>43</v>
      </c>
      <c r="D2" s="161"/>
      <c r="E2" s="161"/>
      <c r="F2" s="161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8"/>
    </row>
    <row r="3" spans="2:26" s="151" customFormat="1" ht="18.75" customHeight="1" x14ac:dyDescent="0.25">
      <c r="B3" s="170"/>
      <c r="C3" s="50" t="s">
        <v>42</v>
      </c>
      <c r="D3" s="161"/>
      <c r="E3" s="161"/>
      <c r="F3" s="161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8"/>
    </row>
    <row r="4" spans="2:26" s="151" customFormat="1" ht="18.75" customHeight="1" x14ac:dyDescent="0.25">
      <c r="B4" s="170"/>
      <c r="C4" s="50" t="s">
        <v>41</v>
      </c>
      <c r="D4" s="161"/>
      <c r="E4" s="161"/>
      <c r="F4" s="161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8"/>
    </row>
    <row r="5" spans="2:26" s="151" customFormat="1" ht="21" customHeight="1" thickBot="1" x14ac:dyDescent="0.3">
      <c r="B5" s="170"/>
      <c r="C5" s="161"/>
      <c r="D5" s="161"/>
      <c r="E5" s="161"/>
      <c r="F5" s="161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</row>
    <row r="6" spans="2:26" s="151" customFormat="1" ht="17.25" customHeight="1" x14ac:dyDescent="0.25">
      <c r="B6" s="162"/>
      <c r="C6" s="52" t="s">
        <v>28</v>
      </c>
      <c r="D6" s="163"/>
      <c r="E6" s="163"/>
      <c r="F6" s="16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4"/>
    </row>
    <row r="7" spans="2:26" s="151" customFormat="1" ht="15.75" customHeight="1" x14ac:dyDescent="0.25">
      <c r="B7" s="164"/>
      <c r="C7" s="56" t="str">
        <f>Índice!B7</f>
        <v>Fecha de publicación: Diciembre de 2015</v>
      </c>
      <c r="D7" s="165"/>
      <c r="E7" s="165"/>
      <c r="F7" s="165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149"/>
      <c r="S7" s="57"/>
      <c r="T7" s="57"/>
      <c r="U7" s="150" t="s">
        <v>48</v>
      </c>
      <c r="V7" s="57"/>
      <c r="W7" s="57"/>
      <c r="X7" s="57"/>
      <c r="Y7" s="58"/>
    </row>
    <row r="8" spans="2:26" s="151" customFormat="1" ht="17.25" customHeight="1" thickBot="1" x14ac:dyDescent="0.3">
      <c r="B8" s="166"/>
      <c r="C8" s="60" t="str">
        <f>Índice!B8</f>
        <v>Fecha de corte: Noviembre de 2015</v>
      </c>
      <c r="D8" s="167"/>
      <c r="E8" s="167"/>
      <c r="F8" s="167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2"/>
    </row>
    <row r="9" spans="2:26" x14ac:dyDescent="0.25">
      <c r="B9" s="172"/>
      <c r="C9" s="172"/>
      <c r="D9" s="172"/>
      <c r="E9" s="172"/>
      <c r="F9" s="172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173"/>
      <c r="V9" s="218"/>
      <c r="W9" s="218"/>
      <c r="X9" s="218"/>
      <c r="Y9" s="218"/>
      <c r="Z9" s="151"/>
    </row>
    <row r="10" spans="2:26" x14ac:dyDescent="0.25">
      <c r="B10" s="172"/>
      <c r="C10" s="172"/>
      <c r="D10" s="172"/>
      <c r="E10" s="172"/>
      <c r="F10" s="172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173"/>
      <c r="V10" s="218"/>
      <c r="W10" s="218"/>
      <c r="X10" s="218"/>
      <c r="Y10" s="218"/>
      <c r="Z10" s="151"/>
    </row>
    <row r="11" spans="2:26" ht="20.25" x14ac:dyDescent="0.3">
      <c r="B11" s="172"/>
      <c r="C11" s="219" t="s">
        <v>13</v>
      </c>
      <c r="D11" s="219"/>
      <c r="E11" s="219"/>
      <c r="F11" s="219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173"/>
      <c r="V11" s="218"/>
      <c r="W11" s="218"/>
      <c r="X11" s="218"/>
      <c r="Y11" s="218"/>
      <c r="Z11" s="151"/>
    </row>
    <row r="12" spans="2:26" ht="18" x14ac:dyDescent="0.25">
      <c r="B12" s="172"/>
      <c r="C12" s="220" t="s">
        <v>19</v>
      </c>
      <c r="D12" s="220"/>
      <c r="E12" s="172"/>
      <c r="F12" s="172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173"/>
      <c r="V12" s="218"/>
      <c r="W12" s="218"/>
      <c r="X12" s="218"/>
      <c r="Y12" s="218"/>
      <c r="Z12" s="151"/>
    </row>
    <row r="13" spans="2:26" x14ac:dyDescent="0.25">
      <c r="B13" s="172"/>
      <c r="C13" s="172"/>
      <c r="D13" s="221"/>
      <c r="E13" s="221"/>
      <c r="F13" s="221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173"/>
      <c r="V13" s="218"/>
      <c r="W13" s="218"/>
      <c r="X13" s="218"/>
      <c r="Y13" s="218"/>
      <c r="Z13" s="151"/>
    </row>
    <row r="14" spans="2:26" x14ac:dyDescent="0.25">
      <c r="B14" s="172"/>
      <c r="C14" s="174"/>
      <c r="D14" s="172"/>
      <c r="E14" s="172"/>
      <c r="F14" s="172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173"/>
      <c r="V14" s="218"/>
      <c r="W14" s="218"/>
      <c r="X14" s="218"/>
      <c r="Y14" s="218"/>
      <c r="Z14" s="151"/>
    </row>
    <row r="15" spans="2:26" x14ac:dyDescent="0.25">
      <c r="B15" s="172"/>
      <c r="C15" s="175" t="s">
        <v>26</v>
      </c>
      <c r="D15" s="172"/>
      <c r="E15" s="172"/>
      <c r="F15" s="172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173"/>
      <c r="V15" s="218"/>
      <c r="W15" s="218"/>
      <c r="X15" s="218"/>
      <c r="Y15" s="218"/>
      <c r="Z15" s="151"/>
    </row>
    <row r="16" spans="2:26" x14ac:dyDescent="0.25">
      <c r="B16" s="172"/>
      <c r="C16" s="175" t="s">
        <v>25</v>
      </c>
      <c r="D16" s="176"/>
      <c r="E16" s="172"/>
      <c r="F16" s="172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173"/>
      <c r="V16" s="218"/>
      <c r="W16" s="218"/>
      <c r="X16" s="218"/>
      <c r="Y16" s="218"/>
      <c r="Z16" s="151"/>
    </row>
    <row r="17" spans="2:26" x14ac:dyDescent="0.25">
      <c r="B17" s="172"/>
      <c r="C17" s="172"/>
      <c r="D17" s="172"/>
      <c r="E17" s="172"/>
      <c r="F17" s="172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173"/>
      <c r="V17" s="218"/>
      <c r="W17" s="218"/>
      <c r="X17" s="218"/>
      <c r="Y17" s="218"/>
      <c r="Z17" s="151"/>
    </row>
    <row r="18" spans="2:26" x14ac:dyDescent="0.25">
      <c r="B18" s="172"/>
      <c r="C18" s="172"/>
      <c r="D18" s="172"/>
      <c r="E18" s="172"/>
      <c r="F18" s="172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173"/>
      <c r="V18" s="218"/>
      <c r="W18" s="218"/>
      <c r="X18" s="218"/>
      <c r="Y18" s="218"/>
      <c r="Z18" s="151"/>
    </row>
    <row r="19" spans="2:26" s="178" customFormat="1" ht="15.75" x14ac:dyDescent="0.25"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177"/>
    </row>
  </sheetData>
  <mergeCells count="16">
    <mergeCell ref="X19:Y19"/>
    <mergeCell ref="B19:G19"/>
    <mergeCell ref="H19:M19"/>
    <mergeCell ref="N19:R19"/>
    <mergeCell ref="G9:H18"/>
    <mergeCell ref="I9:J18"/>
    <mergeCell ref="K9:L18"/>
    <mergeCell ref="M9:N18"/>
    <mergeCell ref="O9:P18"/>
    <mergeCell ref="Q9:R18"/>
    <mergeCell ref="S9:T18"/>
    <mergeCell ref="V9:Y18"/>
    <mergeCell ref="C11:F11"/>
    <mergeCell ref="C12:D12"/>
    <mergeCell ref="D13:F13"/>
    <mergeCell ref="S19:W19"/>
  </mergeCells>
  <hyperlinks>
    <hyperlink ref="U7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showGridLines="0" topLeftCell="A13" zoomScale="80" zoomScaleNormal="80" workbookViewId="0"/>
  </sheetViews>
  <sheetFormatPr baseColWidth="10" defaultRowHeight="15" x14ac:dyDescent="0.25"/>
  <cols>
    <col min="1" max="1" width="11.42578125" style="1"/>
  </cols>
  <sheetData>
    <row r="1" spans="2:25" s="151" customFormat="1" ht="20.25" customHeight="1" x14ac:dyDescent="0.25"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4"/>
    </row>
    <row r="2" spans="2:25" s="151" customFormat="1" ht="20.25" customHeight="1" x14ac:dyDescent="0.25">
      <c r="B2" s="45"/>
      <c r="C2" s="46" t="s">
        <v>43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8"/>
    </row>
    <row r="3" spans="2:25" s="151" customFormat="1" ht="20.25" customHeight="1" x14ac:dyDescent="0.25">
      <c r="B3" s="45"/>
      <c r="C3" s="49" t="s">
        <v>42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8"/>
    </row>
    <row r="4" spans="2:25" s="151" customFormat="1" ht="20.25" customHeight="1" x14ac:dyDescent="0.25">
      <c r="B4" s="45"/>
      <c r="C4" s="50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8"/>
    </row>
    <row r="5" spans="2:25" s="151" customFormat="1" ht="20.25" customHeight="1" thickBot="1" x14ac:dyDescent="0.3">
      <c r="B5" s="45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</row>
    <row r="6" spans="2:25" s="151" customFormat="1" ht="20.25" customHeight="1" x14ac:dyDescent="0.25">
      <c r="B6" s="51"/>
      <c r="C6" s="52" t="s">
        <v>28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4"/>
    </row>
    <row r="7" spans="2:25" s="151" customFormat="1" x14ac:dyDescent="0.25">
      <c r="B7" s="55"/>
      <c r="C7" s="56" t="str">
        <f>Índice!B7</f>
        <v>Fecha de publicación: Diciembre de 2015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150" t="s">
        <v>48</v>
      </c>
      <c r="S7" s="57"/>
      <c r="T7" s="57"/>
      <c r="U7" s="57"/>
      <c r="V7" s="57"/>
      <c r="W7" s="57"/>
      <c r="X7" s="57"/>
      <c r="Y7" s="58"/>
    </row>
    <row r="8" spans="2:25" s="151" customFormat="1" ht="15.75" thickBot="1" x14ac:dyDescent="0.3">
      <c r="B8" s="59"/>
      <c r="C8" s="60" t="str">
        <f>Índice!B8</f>
        <v>Fecha de corte: Noviembre de 2015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2"/>
    </row>
    <row r="9" spans="2:25" s="177" customFormat="1" ht="20.25" customHeight="1" x14ac:dyDescent="0.25">
      <c r="B9" s="181"/>
      <c r="C9" s="181"/>
      <c r="D9" s="181"/>
      <c r="E9" s="181"/>
      <c r="F9" s="181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182"/>
      <c r="V9" s="222"/>
      <c r="W9" s="222"/>
      <c r="X9" s="222"/>
      <c r="Y9" s="222"/>
    </row>
    <row r="10" spans="2:25" s="177" customFormat="1" ht="20.25" customHeight="1" x14ac:dyDescent="0.25">
      <c r="B10" s="181"/>
      <c r="C10" s="181"/>
      <c r="D10" s="181"/>
      <c r="E10" s="181"/>
      <c r="F10" s="181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182"/>
      <c r="V10" s="222"/>
      <c r="W10" s="222"/>
      <c r="X10" s="222"/>
      <c r="Y10" s="222"/>
    </row>
    <row r="11" spans="2:25" s="177" customFormat="1" ht="20.25" x14ac:dyDescent="0.3">
      <c r="B11" s="181"/>
      <c r="C11" s="223" t="s">
        <v>13</v>
      </c>
      <c r="D11" s="223"/>
      <c r="E11" s="223"/>
      <c r="F11" s="223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182"/>
      <c r="V11" s="222"/>
      <c r="W11" s="222"/>
      <c r="X11" s="222"/>
      <c r="Y11" s="222"/>
    </row>
    <row r="12" spans="2:25" s="177" customFormat="1" ht="20.25" customHeight="1" x14ac:dyDescent="0.25">
      <c r="B12" s="181"/>
      <c r="C12" s="224" t="s">
        <v>20</v>
      </c>
      <c r="D12" s="224"/>
      <c r="E12" s="181"/>
      <c r="F12" s="181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182"/>
      <c r="V12" s="222"/>
      <c r="W12" s="222"/>
      <c r="X12" s="222"/>
      <c r="Y12" s="222"/>
    </row>
    <row r="13" spans="2:25" s="177" customFormat="1" ht="20.25" customHeight="1" x14ac:dyDescent="0.25">
      <c r="B13" s="181"/>
      <c r="C13" s="181"/>
      <c r="D13" s="225"/>
      <c r="E13" s="225"/>
      <c r="F13" s="225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182"/>
      <c r="V13" s="222"/>
      <c r="W13" s="222"/>
      <c r="X13" s="222"/>
      <c r="Y13" s="222"/>
    </row>
    <row r="14" spans="2:25" s="177" customFormat="1" ht="20.25" customHeight="1" x14ac:dyDescent="0.25">
      <c r="B14" s="181"/>
      <c r="C14" s="183"/>
      <c r="D14" s="181"/>
      <c r="E14" s="181"/>
      <c r="F14" s="181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182"/>
      <c r="V14" s="222"/>
      <c r="W14" s="222"/>
      <c r="X14" s="222"/>
      <c r="Y14" s="222"/>
    </row>
    <row r="15" spans="2:25" s="177" customFormat="1" x14ac:dyDescent="0.25">
      <c r="B15" s="181"/>
      <c r="C15" s="184" t="s">
        <v>26</v>
      </c>
      <c r="D15" s="181"/>
      <c r="E15" s="181"/>
      <c r="F15" s="181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182"/>
      <c r="V15" s="222"/>
      <c r="W15" s="222"/>
      <c r="X15" s="222"/>
      <c r="Y15" s="222"/>
    </row>
    <row r="16" spans="2:25" s="177" customFormat="1" x14ac:dyDescent="0.25">
      <c r="B16" s="181"/>
      <c r="C16" s="184" t="s">
        <v>25</v>
      </c>
      <c r="D16" s="185"/>
      <c r="E16" s="181"/>
      <c r="F16" s="18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182"/>
      <c r="V16" s="222"/>
      <c r="W16" s="222"/>
      <c r="X16" s="222"/>
      <c r="Y16" s="222"/>
    </row>
    <row r="17" spans="2:25" s="177" customFormat="1" x14ac:dyDescent="0.25">
      <c r="B17" s="181"/>
      <c r="C17" s="181"/>
      <c r="D17" s="181"/>
      <c r="E17" s="181"/>
      <c r="F17" s="181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182"/>
      <c r="V17" s="222"/>
      <c r="W17" s="222"/>
      <c r="X17" s="222"/>
      <c r="Y17" s="222"/>
    </row>
    <row r="18" spans="2:25" s="177" customFormat="1" x14ac:dyDescent="0.25">
      <c r="B18" s="181"/>
      <c r="C18" s="181"/>
      <c r="D18" s="181"/>
      <c r="E18" s="181"/>
      <c r="F18" s="181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182"/>
      <c r="V18" s="222"/>
      <c r="W18" s="222"/>
      <c r="X18" s="222"/>
      <c r="Y18" s="222"/>
    </row>
    <row r="19" spans="2:25" s="177" customFormat="1" ht="15.75" x14ac:dyDescent="0.25"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</row>
    <row r="20" spans="2:25" s="177" customFormat="1" x14ac:dyDescent="0.25"/>
  </sheetData>
  <mergeCells count="16">
    <mergeCell ref="X19:Y19"/>
    <mergeCell ref="S9:T18"/>
    <mergeCell ref="V9:Y18"/>
    <mergeCell ref="C11:F11"/>
    <mergeCell ref="C12:D12"/>
    <mergeCell ref="D13:F13"/>
    <mergeCell ref="B19:G19"/>
    <mergeCell ref="H19:M19"/>
    <mergeCell ref="N19:R19"/>
    <mergeCell ref="S19:W19"/>
    <mergeCell ref="G9:H18"/>
    <mergeCell ref="I9:J18"/>
    <mergeCell ref="K9:L18"/>
    <mergeCell ref="M9:N18"/>
    <mergeCell ref="O9:P18"/>
    <mergeCell ref="Q9:R18"/>
  </mergeCells>
  <hyperlinks>
    <hyperlink ref="R7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topLeftCell="M7" zoomScale="80" zoomScaleNormal="80" workbookViewId="0">
      <selection activeCell="J36" sqref="J36"/>
    </sheetView>
  </sheetViews>
  <sheetFormatPr baseColWidth="10" defaultRowHeight="15" x14ac:dyDescent="0.25"/>
  <sheetData>
    <row r="1" spans="1:28" s="151" customForma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4"/>
    </row>
    <row r="2" spans="1:28" s="151" customFormat="1" ht="18" x14ac:dyDescent="0.25">
      <c r="A2" s="45"/>
      <c r="B2" s="46" t="s">
        <v>43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8"/>
    </row>
    <row r="3" spans="1:28" s="151" customFormat="1" x14ac:dyDescent="0.25">
      <c r="A3" s="45"/>
      <c r="B3" s="49" t="s">
        <v>42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8"/>
    </row>
    <row r="4" spans="1:28" s="151" customFormat="1" x14ac:dyDescent="0.25">
      <c r="A4" s="45"/>
      <c r="B4" s="50" t="s">
        <v>47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/>
    </row>
    <row r="5" spans="1:28" s="151" customFormat="1" ht="15.75" thickBot="1" x14ac:dyDescent="0.3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28" s="151" customFormat="1" x14ac:dyDescent="0.25">
      <c r="A6" s="51"/>
      <c r="B6" s="52" t="s">
        <v>28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4"/>
    </row>
    <row r="7" spans="1:28" s="151" customFormat="1" x14ac:dyDescent="0.25">
      <c r="A7" s="55"/>
      <c r="B7" s="56" t="str">
        <f>Índice!B7</f>
        <v>Fecha de publicación: Diciembre de 2015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49"/>
      <c r="R7" s="57"/>
      <c r="S7" s="57"/>
      <c r="T7" s="57"/>
      <c r="U7" s="57"/>
      <c r="V7" s="57"/>
      <c r="W7" s="57"/>
      <c r="X7" s="57"/>
      <c r="Y7" s="150" t="s">
        <v>48</v>
      </c>
      <c r="Z7" s="57"/>
      <c r="AA7" s="57"/>
      <c r="AB7" s="58"/>
    </row>
    <row r="8" spans="1:28" s="151" customFormat="1" ht="15.75" thickBot="1" x14ac:dyDescent="0.3">
      <c r="A8" s="59"/>
      <c r="B8" s="60" t="str">
        <f>Índice!B8</f>
        <v>Fecha de corte: Noviembre de 2015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2"/>
    </row>
    <row r="9" spans="1:28" s="151" customFormat="1" x14ac:dyDescent="0.25">
      <c r="A9" s="172"/>
      <c r="B9" s="172"/>
      <c r="C9" s="172"/>
      <c r="D9" s="172"/>
      <c r="E9" s="172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</row>
    <row r="44" spans="12:15" x14ac:dyDescent="0.25">
      <c r="L44" s="1"/>
      <c r="M44" s="1"/>
      <c r="N44" s="1"/>
      <c r="O44" s="1"/>
    </row>
    <row r="45" spans="12:15" x14ac:dyDescent="0.25">
      <c r="L45" s="1"/>
      <c r="M45" s="1"/>
      <c r="N45" s="1"/>
      <c r="O45" s="1"/>
    </row>
  </sheetData>
  <hyperlinks>
    <hyperlink ref="Y7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DENSIDAD</vt:lpstr>
      <vt:lpstr>DATA PARTICIPACION MERCADO</vt:lpstr>
      <vt:lpstr>G DENSIDAD</vt:lpstr>
      <vt:lpstr>G CRECIMIENTO</vt:lpstr>
      <vt:lpstr>G PARTICIPACIÓN MERCADO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Morejon</dc:creator>
  <cp:lastModifiedBy>Ana Paredes</cp:lastModifiedBy>
  <dcterms:created xsi:type="dcterms:W3CDTF">2012-02-15T19:17:10Z</dcterms:created>
  <dcterms:modified xsi:type="dcterms:W3CDTF">2015-12-17T19:34:23Z</dcterms:modified>
</cp:coreProperties>
</file>